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8780" windowHeight="7635" tabRatio="292" activeTab="0"/>
  </bookViews>
  <sheets>
    <sheet name="Year 3" sheetId="1" r:id="rId1"/>
    <sheet name="Year 2" sheetId="2" r:id="rId2"/>
    <sheet name="Year 1" sheetId="3" r:id="rId3"/>
  </sheets>
  <definedNames>
    <definedName name="_xlnm.Print_Area" localSheetId="2">'Year 1'!$A$1:$N$40</definedName>
    <definedName name="_xlnm.Print_Area" localSheetId="1">'Year 2'!$A$1:$N$40</definedName>
    <definedName name="_xlnm.Print_Area" localSheetId="0">'Year 3'!$A$1:$N$40</definedName>
  </definedNames>
  <calcPr fullCalcOnLoad="1"/>
</workbook>
</file>

<file path=xl/sharedStrings.xml><?xml version="1.0" encoding="utf-8"?>
<sst xmlns="http://schemas.openxmlformats.org/spreadsheetml/2006/main" count="357" uniqueCount="81">
  <si>
    <t>Beetroot</t>
  </si>
  <si>
    <t>Basil</t>
  </si>
  <si>
    <t>Beans, Broad</t>
  </si>
  <si>
    <t>Brocolli, Purple Sprouting</t>
  </si>
  <si>
    <t>Cabbage, Green</t>
  </si>
  <si>
    <t>Cabbage, Spring</t>
  </si>
  <si>
    <t>Cabbage, Red</t>
  </si>
  <si>
    <t>Celeriac</t>
  </si>
  <si>
    <t>Khol Rabi</t>
  </si>
  <si>
    <t>Lettuce</t>
  </si>
  <si>
    <t>Onions, Spring</t>
  </si>
  <si>
    <t>Parsnip</t>
  </si>
  <si>
    <t>Pea</t>
  </si>
  <si>
    <t>Spinach, Perp</t>
  </si>
  <si>
    <t>Swedes</t>
  </si>
  <si>
    <t>Garlic</t>
  </si>
  <si>
    <t>Carrots</t>
  </si>
  <si>
    <t>Chard</t>
  </si>
  <si>
    <t>Rhubarb</t>
  </si>
  <si>
    <t>Courgette</t>
  </si>
  <si>
    <t>Fennel</t>
  </si>
  <si>
    <t>Leeks</t>
  </si>
  <si>
    <t>Oriental Greens</t>
  </si>
  <si>
    <t>Onions</t>
  </si>
  <si>
    <t>Onions, Red</t>
  </si>
  <si>
    <t>Parsley</t>
  </si>
  <si>
    <t>Potatoes</t>
  </si>
  <si>
    <t>Radish</t>
  </si>
  <si>
    <t>Rocket</t>
  </si>
  <si>
    <t>Brussel Sprouts</t>
  </si>
  <si>
    <t>Calabrese</t>
  </si>
  <si>
    <t>Cauliflower</t>
  </si>
  <si>
    <t>Kale</t>
  </si>
  <si>
    <t>Turnip</t>
  </si>
  <si>
    <t>Crop</t>
  </si>
  <si>
    <t>No. of seeds/ transplants to sow(+30%)</t>
  </si>
  <si>
    <t>no.</t>
  </si>
  <si>
    <t>Kg</t>
  </si>
  <si>
    <t>no</t>
  </si>
  <si>
    <t>Unit size</t>
  </si>
  <si>
    <t>Measure</t>
  </si>
  <si>
    <t>Sales Period</t>
  </si>
  <si>
    <t>No. of weeks</t>
  </si>
  <si>
    <t>Total requirement for season</t>
  </si>
  <si>
    <t>No. of plants</t>
  </si>
  <si>
    <t>Plants per m2</t>
  </si>
  <si>
    <t>Total area m2</t>
  </si>
  <si>
    <t>Jul-Aug</t>
  </si>
  <si>
    <t>Jul-Sept</t>
  </si>
  <si>
    <t>Yield per plant</t>
  </si>
  <si>
    <t>Sept-Dec</t>
  </si>
  <si>
    <t>Sept-March</t>
  </si>
  <si>
    <t>July-Dec</t>
  </si>
  <si>
    <t>Oct-March</t>
  </si>
  <si>
    <t>Sept-Oct</t>
  </si>
  <si>
    <t>Aug-March</t>
  </si>
  <si>
    <t>Oct-Jan</t>
  </si>
  <si>
    <t>Aug-Jan</t>
  </si>
  <si>
    <t>kg</t>
  </si>
  <si>
    <t>Aug-Sept</t>
  </si>
  <si>
    <t>July-Oct</t>
  </si>
  <si>
    <t>July-March</t>
  </si>
  <si>
    <t>Oct-Dec</t>
  </si>
  <si>
    <t>June-Nov</t>
  </si>
  <si>
    <t>June</t>
  </si>
  <si>
    <t>Row Spacing (cm)</t>
  </si>
  <si>
    <t>Aug-Nov</t>
  </si>
  <si>
    <t>Nov-March</t>
  </si>
  <si>
    <t xml:space="preserve">Weekly quantity for 20 customers </t>
  </si>
  <si>
    <t>June-August</t>
  </si>
  <si>
    <t>June-Sept</t>
  </si>
  <si>
    <t>March- June</t>
  </si>
  <si>
    <t>Northern Greens Crop Area Calculator</t>
  </si>
  <si>
    <t xml:space="preserve">Weekly quantity for 40 customers </t>
  </si>
  <si>
    <t>No. of seeds/ transplants to sow(+50%)</t>
  </si>
  <si>
    <t>Plant Spacing (cm)</t>
  </si>
  <si>
    <t>Year 2 = 40 boxes for 36 weeks</t>
  </si>
  <si>
    <t>Year 1 = 20 boxes for 28 weeks</t>
  </si>
  <si>
    <t>Year 3 = 60 boxes for 36 weeks</t>
  </si>
  <si>
    <t xml:space="preserve">Weekly quantity for 60 customers </t>
  </si>
  <si>
    <t>July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</si>
</sst>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0000"/>
    <numFmt numFmtId="171" formatCode="0.0"/>
    <numFmt numFmtId="172" formatCode="0.0000000000000%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2"/>
      <name val="Century Gothic"/>
      <family val="0"/>
    </font>
    <font>
      <sz val="12"/>
      <name val="Century Gothic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Border="1" applyAlignment="1">
      <alignment wrapText="1"/>
    </xf>
    <xf numFmtId="171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NumberFormat="1" applyFont="1" applyBorder="1" applyAlignment="1">
      <alignment wrapText="1"/>
    </xf>
    <xf numFmtId="171" fontId="6" fillId="0" borderId="0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zoomScalePageLayoutView="0" workbookViewId="0" topLeftCell="A1">
      <selection activeCell="A4" sqref="A4:IV4"/>
    </sheetView>
  </sheetViews>
  <sheetFormatPr defaultColWidth="10.75390625" defaultRowHeight="12.75"/>
  <cols>
    <col min="1" max="1" width="32.875" style="11" bestFit="1" customWidth="1"/>
    <col min="2" max="2" width="7.625" style="6" bestFit="1" customWidth="1"/>
    <col min="3" max="3" width="8.25390625" style="7" bestFit="1" customWidth="1"/>
    <col min="4" max="4" width="11.875" style="7" customWidth="1"/>
    <col min="5" max="5" width="11.375" style="8" bestFit="1" customWidth="1"/>
    <col min="6" max="6" width="11.75390625" style="8" bestFit="1" customWidth="1"/>
    <col min="7" max="7" width="11.125" style="8" bestFit="1" customWidth="1"/>
    <col min="8" max="8" width="8.375" style="8" bestFit="1" customWidth="1"/>
    <col min="9" max="9" width="11.125" style="8" bestFit="1" customWidth="1"/>
    <col min="10" max="10" width="7.875" style="8" bestFit="1" customWidth="1"/>
    <col min="11" max="11" width="11.875" style="8" customWidth="1"/>
    <col min="12" max="12" width="9.625" style="8" bestFit="1" customWidth="1"/>
    <col min="13" max="13" width="11.75390625" style="9" bestFit="1" customWidth="1"/>
    <col min="14" max="14" width="9.375" style="8" bestFit="1" customWidth="1"/>
    <col min="15" max="15" width="9.75390625" style="6" customWidth="1"/>
    <col min="16" max="16" width="21.625" style="6" customWidth="1"/>
    <col min="17" max="17" width="12.00390625" style="6" customWidth="1"/>
    <col min="18" max="16384" width="10.75390625" style="6" customWidth="1"/>
  </cols>
  <sheetData>
    <row r="1" spans="1:14" s="2" customFormat="1" ht="15">
      <c r="A1" s="1" t="s">
        <v>72</v>
      </c>
      <c r="C1" s="3"/>
      <c r="D1" s="3"/>
      <c r="E1" s="4"/>
      <c r="F1" s="4"/>
      <c r="G1" s="4"/>
      <c r="H1" s="4"/>
      <c r="I1" s="4"/>
      <c r="J1" s="4"/>
      <c r="K1" s="4"/>
      <c r="L1" s="4"/>
      <c r="M1" s="5"/>
      <c r="N1" s="4"/>
    </row>
    <row r="2" ht="17.25">
      <c r="A2" s="1" t="s">
        <v>78</v>
      </c>
    </row>
    <row r="3" spans="1:18" s="8" customFormat="1" ht="76.5">
      <c r="A3" s="4" t="s">
        <v>34</v>
      </c>
      <c r="B3" s="4" t="s">
        <v>39</v>
      </c>
      <c r="C3" s="4" t="s">
        <v>40</v>
      </c>
      <c r="D3" s="4" t="s">
        <v>79</v>
      </c>
      <c r="E3" s="4" t="s">
        <v>41</v>
      </c>
      <c r="F3" s="4" t="s">
        <v>42</v>
      </c>
      <c r="G3" s="4" t="s">
        <v>43</v>
      </c>
      <c r="H3" s="4" t="s">
        <v>49</v>
      </c>
      <c r="I3" s="4" t="s">
        <v>44</v>
      </c>
      <c r="J3" s="4" t="s">
        <v>75</v>
      </c>
      <c r="K3" s="4" t="s">
        <v>65</v>
      </c>
      <c r="L3" s="4" t="s">
        <v>45</v>
      </c>
      <c r="M3" s="10" t="s">
        <v>35</v>
      </c>
      <c r="N3" s="4" t="s">
        <v>46</v>
      </c>
      <c r="O3" s="4"/>
      <c r="R3" s="4"/>
    </row>
    <row r="4" spans="1:14" ht="15.75" customHeight="1">
      <c r="A4" s="11" t="s">
        <v>1</v>
      </c>
      <c r="B4" s="12">
        <v>0.06</v>
      </c>
      <c r="C4" s="13" t="s">
        <v>37</v>
      </c>
      <c r="D4" s="14">
        <f>SUM(B4*60)</f>
        <v>3.5999999999999996</v>
      </c>
      <c r="E4" s="13" t="s">
        <v>48</v>
      </c>
      <c r="F4" s="13">
        <v>12</v>
      </c>
      <c r="G4" s="13">
        <f>SUM(D4*F4)</f>
        <v>43.199999999999996</v>
      </c>
      <c r="H4" s="13">
        <v>0.27</v>
      </c>
      <c r="I4" s="15">
        <f>SUM(G4/H4)</f>
        <v>159.99999999999997</v>
      </c>
      <c r="J4" s="6">
        <v>30</v>
      </c>
      <c r="K4" s="6">
        <v>30</v>
      </c>
      <c r="L4" s="13">
        <v>20</v>
      </c>
      <c r="M4" s="16">
        <f>SUM(I4+(I4*30%))</f>
        <v>207.99999999999997</v>
      </c>
      <c r="N4" s="17">
        <f>SUM(M4/L4)</f>
        <v>10.399999999999999</v>
      </c>
    </row>
    <row r="5" spans="1:14" ht="17.25">
      <c r="A5" s="11" t="s">
        <v>2</v>
      </c>
      <c r="B5" s="12">
        <v>1</v>
      </c>
      <c r="C5" s="13" t="s">
        <v>37</v>
      </c>
      <c r="D5" s="14">
        <f aca="true" t="shared" si="0" ref="D5:D37">SUM(B5*60)</f>
        <v>60</v>
      </c>
      <c r="E5" s="13" t="s">
        <v>47</v>
      </c>
      <c r="F5" s="13">
        <v>8</v>
      </c>
      <c r="G5" s="13">
        <f aca="true" t="shared" si="1" ref="G5:G37">SUM(D5*F5)</f>
        <v>480</v>
      </c>
      <c r="H5" s="13">
        <v>0.25</v>
      </c>
      <c r="I5" s="15">
        <f aca="true" t="shared" si="2" ref="I5:I37">SUM(G5/H5)</f>
        <v>1920</v>
      </c>
      <c r="J5" s="6">
        <v>30</v>
      </c>
      <c r="K5" s="6">
        <v>20</v>
      </c>
      <c r="L5" s="13">
        <v>20</v>
      </c>
      <c r="M5" s="16">
        <f aca="true" t="shared" si="3" ref="M5:M37">SUM(I5+(I5*30%))</f>
        <v>2496</v>
      </c>
      <c r="N5" s="17">
        <f aca="true" t="shared" si="4" ref="N5:N37">SUM(M5/L5)</f>
        <v>124.8</v>
      </c>
    </row>
    <row r="6" spans="1:14" ht="17.25">
      <c r="A6" s="11" t="s">
        <v>0</v>
      </c>
      <c r="B6" s="12">
        <v>5</v>
      </c>
      <c r="C6" s="13" t="s">
        <v>38</v>
      </c>
      <c r="D6" s="14">
        <f t="shared" si="0"/>
        <v>300</v>
      </c>
      <c r="E6" s="13" t="s">
        <v>50</v>
      </c>
      <c r="F6" s="13">
        <v>18</v>
      </c>
      <c r="G6" s="13">
        <f t="shared" si="1"/>
        <v>5400</v>
      </c>
      <c r="H6" s="13">
        <v>1</v>
      </c>
      <c r="I6" s="15">
        <f t="shared" si="2"/>
        <v>5400</v>
      </c>
      <c r="J6" s="6">
        <v>15</v>
      </c>
      <c r="K6" s="6">
        <v>30</v>
      </c>
      <c r="L6" s="13">
        <v>25</v>
      </c>
      <c r="M6" s="16">
        <f t="shared" si="3"/>
        <v>7020</v>
      </c>
      <c r="N6" s="17">
        <f t="shared" si="4"/>
        <v>280.8</v>
      </c>
    </row>
    <row r="7" spans="1:14" ht="17.25">
      <c r="A7" s="11" t="s">
        <v>3</v>
      </c>
      <c r="B7" s="12">
        <v>0.2</v>
      </c>
      <c r="C7" s="13" t="s">
        <v>58</v>
      </c>
      <c r="D7" s="14">
        <f t="shared" si="0"/>
        <v>12</v>
      </c>
      <c r="E7" s="13" t="s">
        <v>71</v>
      </c>
      <c r="F7" s="13">
        <v>4</v>
      </c>
      <c r="G7" s="13">
        <f t="shared" si="1"/>
        <v>48</v>
      </c>
      <c r="H7" s="13">
        <v>0.2</v>
      </c>
      <c r="I7" s="15">
        <f t="shared" si="2"/>
        <v>240</v>
      </c>
      <c r="J7" s="6">
        <v>60</v>
      </c>
      <c r="K7" s="6">
        <v>50</v>
      </c>
      <c r="L7" s="13">
        <v>4</v>
      </c>
      <c r="M7" s="16">
        <f t="shared" si="3"/>
        <v>312</v>
      </c>
      <c r="N7" s="17">
        <f t="shared" si="4"/>
        <v>78</v>
      </c>
    </row>
    <row r="8" spans="1:14" ht="17.25">
      <c r="A8" s="11" t="s">
        <v>29</v>
      </c>
      <c r="B8" s="12">
        <v>0.5</v>
      </c>
      <c r="C8" s="13" t="s">
        <v>37</v>
      </c>
      <c r="D8" s="14">
        <f t="shared" si="0"/>
        <v>30</v>
      </c>
      <c r="E8" s="13" t="s">
        <v>51</v>
      </c>
      <c r="F8" s="13">
        <v>6</v>
      </c>
      <c r="G8" s="13">
        <f t="shared" si="1"/>
        <v>180</v>
      </c>
      <c r="H8" s="13">
        <v>1</v>
      </c>
      <c r="I8" s="15">
        <f t="shared" si="2"/>
        <v>180</v>
      </c>
      <c r="J8" s="6">
        <v>60</v>
      </c>
      <c r="K8" s="6">
        <v>60</v>
      </c>
      <c r="L8" s="13">
        <v>4</v>
      </c>
      <c r="M8" s="16">
        <f t="shared" si="3"/>
        <v>234</v>
      </c>
      <c r="N8" s="17">
        <f t="shared" si="4"/>
        <v>58.5</v>
      </c>
    </row>
    <row r="9" spans="1:14" ht="17.25">
      <c r="A9" s="11" t="s">
        <v>4</v>
      </c>
      <c r="B9" s="12">
        <v>1</v>
      </c>
      <c r="C9" s="13" t="s">
        <v>36</v>
      </c>
      <c r="D9" s="14">
        <f t="shared" si="0"/>
        <v>60</v>
      </c>
      <c r="E9" s="13" t="s">
        <v>51</v>
      </c>
      <c r="F9" s="13">
        <v>18</v>
      </c>
      <c r="G9" s="13">
        <f t="shared" si="1"/>
        <v>1080</v>
      </c>
      <c r="H9" s="13">
        <v>1</v>
      </c>
      <c r="I9" s="15">
        <f t="shared" si="2"/>
        <v>1080</v>
      </c>
      <c r="J9" s="6">
        <v>60</v>
      </c>
      <c r="K9" s="6">
        <v>60</v>
      </c>
      <c r="L9" s="13">
        <v>4</v>
      </c>
      <c r="M9" s="16">
        <f t="shared" si="3"/>
        <v>1404</v>
      </c>
      <c r="N9" s="17">
        <f t="shared" si="4"/>
        <v>351</v>
      </c>
    </row>
    <row r="10" spans="1:14" ht="17.25">
      <c r="A10" s="11" t="s">
        <v>5</v>
      </c>
      <c r="B10" s="12">
        <v>1</v>
      </c>
      <c r="C10" s="13" t="s">
        <v>36</v>
      </c>
      <c r="D10" s="14">
        <f t="shared" si="0"/>
        <v>60</v>
      </c>
      <c r="E10" s="13" t="s">
        <v>71</v>
      </c>
      <c r="F10" s="13">
        <v>4</v>
      </c>
      <c r="G10" s="13">
        <f t="shared" si="1"/>
        <v>240</v>
      </c>
      <c r="H10" s="13">
        <v>1</v>
      </c>
      <c r="I10" s="15">
        <f t="shared" si="2"/>
        <v>240</v>
      </c>
      <c r="J10" s="6">
        <v>60</v>
      </c>
      <c r="K10" s="6">
        <v>50</v>
      </c>
      <c r="L10" s="13">
        <v>4</v>
      </c>
      <c r="M10" s="16">
        <f t="shared" si="3"/>
        <v>312</v>
      </c>
      <c r="N10" s="17">
        <f t="shared" si="4"/>
        <v>78</v>
      </c>
    </row>
    <row r="11" spans="1:14" ht="17.25">
      <c r="A11" s="11" t="s">
        <v>6</v>
      </c>
      <c r="B11" s="12">
        <v>1</v>
      </c>
      <c r="C11" s="13" t="s">
        <v>36</v>
      </c>
      <c r="D11" s="14">
        <f t="shared" si="0"/>
        <v>60</v>
      </c>
      <c r="E11" s="13" t="s">
        <v>53</v>
      </c>
      <c r="F11" s="13">
        <v>4</v>
      </c>
      <c r="G11" s="13">
        <f t="shared" si="1"/>
        <v>240</v>
      </c>
      <c r="H11" s="13">
        <v>1</v>
      </c>
      <c r="I11" s="15">
        <f t="shared" si="2"/>
        <v>240</v>
      </c>
      <c r="J11" s="6">
        <v>60</v>
      </c>
      <c r="K11" s="6">
        <v>60</v>
      </c>
      <c r="L11" s="13">
        <v>4</v>
      </c>
      <c r="M11" s="16">
        <f t="shared" si="3"/>
        <v>312</v>
      </c>
      <c r="N11" s="17">
        <f t="shared" si="4"/>
        <v>78</v>
      </c>
    </row>
    <row r="12" spans="1:14" ht="17.25">
      <c r="A12" s="11" t="s">
        <v>30</v>
      </c>
      <c r="B12" s="12">
        <v>1</v>
      </c>
      <c r="C12" s="13" t="s">
        <v>36</v>
      </c>
      <c r="D12" s="14">
        <f t="shared" si="0"/>
        <v>60</v>
      </c>
      <c r="E12" s="13" t="s">
        <v>54</v>
      </c>
      <c r="F12" s="13">
        <v>5</v>
      </c>
      <c r="G12" s="13">
        <f t="shared" si="1"/>
        <v>300</v>
      </c>
      <c r="H12" s="13">
        <v>1</v>
      </c>
      <c r="I12" s="15">
        <f t="shared" si="2"/>
        <v>300</v>
      </c>
      <c r="J12" s="6">
        <v>60</v>
      </c>
      <c r="K12" s="6">
        <v>60</v>
      </c>
      <c r="L12" s="13">
        <v>4</v>
      </c>
      <c r="M12" s="16">
        <f t="shared" si="3"/>
        <v>390</v>
      </c>
      <c r="N12" s="17">
        <f t="shared" si="4"/>
        <v>97.5</v>
      </c>
    </row>
    <row r="13" spans="1:14" ht="17.25">
      <c r="A13" s="11" t="s">
        <v>16</v>
      </c>
      <c r="B13" s="12">
        <v>0.75</v>
      </c>
      <c r="C13" s="13" t="s">
        <v>37</v>
      </c>
      <c r="D13" s="14">
        <f t="shared" si="0"/>
        <v>45</v>
      </c>
      <c r="E13" s="13" t="s">
        <v>55</v>
      </c>
      <c r="F13" s="13">
        <v>29</v>
      </c>
      <c r="G13" s="13">
        <f t="shared" si="1"/>
        <v>1305</v>
      </c>
      <c r="H13" s="13">
        <v>0.05</v>
      </c>
      <c r="I13" s="15">
        <f t="shared" si="2"/>
        <v>26100</v>
      </c>
      <c r="J13" s="6">
        <v>0</v>
      </c>
      <c r="K13" s="6">
        <v>30</v>
      </c>
      <c r="L13" s="13">
        <v>200</v>
      </c>
      <c r="M13" s="16">
        <f t="shared" si="3"/>
        <v>33930</v>
      </c>
      <c r="N13" s="17">
        <f t="shared" si="4"/>
        <v>169.65</v>
      </c>
    </row>
    <row r="14" spans="1:14" ht="17.25">
      <c r="A14" s="11" t="s">
        <v>31</v>
      </c>
      <c r="B14" s="12">
        <v>1</v>
      </c>
      <c r="C14" s="13" t="s">
        <v>36</v>
      </c>
      <c r="D14" s="14">
        <f t="shared" si="0"/>
        <v>60</v>
      </c>
      <c r="E14" s="13" t="s">
        <v>54</v>
      </c>
      <c r="F14" s="13">
        <v>5</v>
      </c>
      <c r="G14" s="13">
        <f t="shared" si="1"/>
        <v>300</v>
      </c>
      <c r="H14" s="13">
        <v>1</v>
      </c>
      <c r="I14" s="15">
        <f t="shared" si="2"/>
        <v>300</v>
      </c>
      <c r="J14" s="6">
        <v>60</v>
      </c>
      <c r="K14" s="6">
        <v>60</v>
      </c>
      <c r="L14" s="13">
        <v>4</v>
      </c>
      <c r="M14" s="16">
        <f t="shared" si="3"/>
        <v>390</v>
      </c>
      <c r="N14" s="17">
        <f t="shared" si="4"/>
        <v>97.5</v>
      </c>
    </row>
    <row r="15" spans="1:14" ht="17.25">
      <c r="A15" s="11" t="s">
        <v>7</v>
      </c>
      <c r="B15" s="12">
        <v>1</v>
      </c>
      <c r="C15" s="13" t="s">
        <v>36</v>
      </c>
      <c r="D15" s="14">
        <f t="shared" si="0"/>
        <v>60</v>
      </c>
      <c r="E15" s="13" t="s">
        <v>56</v>
      </c>
      <c r="F15" s="13">
        <v>6</v>
      </c>
      <c r="G15" s="13">
        <f t="shared" si="1"/>
        <v>360</v>
      </c>
      <c r="H15" s="13">
        <v>1</v>
      </c>
      <c r="I15" s="15">
        <f t="shared" si="2"/>
        <v>360</v>
      </c>
      <c r="J15" s="6">
        <v>30</v>
      </c>
      <c r="K15" s="6">
        <v>30</v>
      </c>
      <c r="L15" s="13">
        <v>20</v>
      </c>
      <c r="M15" s="16">
        <f t="shared" si="3"/>
        <v>468</v>
      </c>
      <c r="N15" s="17">
        <f t="shared" si="4"/>
        <v>23.4</v>
      </c>
    </row>
    <row r="16" spans="1:14" ht="17.25">
      <c r="A16" s="11" t="s">
        <v>17</v>
      </c>
      <c r="B16" s="12">
        <v>0.2</v>
      </c>
      <c r="C16" s="13" t="s">
        <v>58</v>
      </c>
      <c r="D16" s="14">
        <f t="shared" si="0"/>
        <v>12</v>
      </c>
      <c r="E16" s="13" t="s">
        <v>57</v>
      </c>
      <c r="F16" s="13">
        <v>8</v>
      </c>
      <c r="G16" s="13">
        <f t="shared" si="1"/>
        <v>96</v>
      </c>
      <c r="H16" s="13">
        <v>0.2</v>
      </c>
      <c r="I16" s="15">
        <f t="shared" si="2"/>
        <v>480</v>
      </c>
      <c r="J16" s="6">
        <v>30</v>
      </c>
      <c r="K16" s="6">
        <v>30</v>
      </c>
      <c r="L16" s="13">
        <v>10</v>
      </c>
      <c r="M16" s="16">
        <f t="shared" si="3"/>
        <v>624</v>
      </c>
      <c r="N16" s="17">
        <f t="shared" si="4"/>
        <v>62.4</v>
      </c>
    </row>
    <row r="17" spans="1:14" ht="17.25">
      <c r="A17" s="11" t="s">
        <v>19</v>
      </c>
      <c r="B17" s="12">
        <v>0.5</v>
      </c>
      <c r="C17" s="13" t="s">
        <v>37</v>
      </c>
      <c r="D17" s="14">
        <f t="shared" si="0"/>
        <v>30</v>
      </c>
      <c r="E17" s="13" t="s">
        <v>59</v>
      </c>
      <c r="F17" s="13">
        <v>5</v>
      </c>
      <c r="G17" s="13">
        <f t="shared" si="1"/>
        <v>150</v>
      </c>
      <c r="H17" s="13">
        <v>1.5</v>
      </c>
      <c r="I17" s="15">
        <f t="shared" si="2"/>
        <v>100</v>
      </c>
      <c r="J17" s="6">
        <v>100</v>
      </c>
      <c r="K17" s="6">
        <v>100</v>
      </c>
      <c r="L17" s="13">
        <v>1</v>
      </c>
      <c r="M17" s="16">
        <f t="shared" si="3"/>
        <v>130</v>
      </c>
      <c r="N17" s="17">
        <f t="shared" si="4"/>
        <v>130</v>
      </c>
    </row>
    <row r="18" spans="1:14" ht="17.25">
      <c r="A18" s="18" t="s">
        <v>20</v>
      </c>
      <c r="B18" s="12">
        <v>1</v>
      </c>
      <c r="C18" s="13" t="s">
        <v>36</v>
      </c>
      <c r="D18" s="14">
        <f t="shared" si="0"/>
        <v>60</v>
      </c>
      <c r="E18" s="13" t="s">
        <v>60</v>
      </c>
      <c r="F18" s="13">
        <v>4</v>
      </c>
      <c r="G18" s="13">
        <f t="shared" si="1"/>
        <v>240</v>
      </c>
      <c r="H18" s="13">
        <v>1</v>
      </c>
      <c r="I18" s="15">
        <f t="shared" si="2"/>
        <v>240</v>
      </c>
      <c r="J18" s="6">
        <v>30</v>
      </c>
      <c r="K18" s="6">
        <v>30</v>
      </c>
      <c r="L18" s="13">
        <v>20</v>
      </c>
      <c r="M18" s="16">
        <f t="shared" si="3"/>
        <v>312</v>
      </c>
      <c r="N18" s="17">
        <f t="shared" si="4"/>
        <v>15.6</v>
      </c>
    </row>
    <row r="19" spans="1:14" ht="17.25">
      <c r="A19" s="18" t="s">
        <v>15</v>
      </c>
      <c r="B19" s="12">
        <v>1</v>
      </c>
      <c r="C19" s="13" t="s">
        <v>36</v>
      </c>
      <c r="D19" s="14">
        <f t="shared" si="0"/>
        <v>60</v>
      </c>
      <c r="E19" s="13" t="s">
        <v>61</v>
      </c>
      <c r="F19" s="13">
        <v>18</v>
      </c>
      <c r="G19" s="13">
        <f t="shared" si="1"/>
        <v>1080</v>
      </c>
      <c r="H19" s="13">
        <v>1</v>
      </c>
      <c r="I19" s="15">
        <f t="shared" si="2"/>
        <v>1080</v>
      </c>
      <c r="J19" s="6">
        <v>20</v>
      </c>
      <c r="K19" s="6">
        <v>20</v>
      </c>
      <c r="L19" s="13">
        <v>15</v>
      </c>
      <c r="M19" s="16">
        <f t="shared" si="3"/>
        <v>1404</v>
      </c>
      <c r="N19" s="17">
        <f t="shared" si="4"/>
        <v>93.6</v>
      </c>
    </row>
    <row r="20" spans="1:14" ht="17.25">
      <c r="A20" s="18" t="s">
        <v>32</v>
      </c>
      <c r="B20" s="12">
        <v>0.2</v>
      </c>
      <c r="C20" s="13" t="s">
        <v>58</v>
      </c>
      <c r="D20" s="14">
        <f t="shared" si="0"/>
        <v>12</v>
      </c>
      <c r="E20" s="13" t="s">
        <v>53</v>
      </c>
      <c r="F20" s="13">
        <v>12</v>
      </c>
      <c r="G20" s="13">
        <f t="shared" si="1"/>
        <v>144</v>
      </c>
      <c r="H20" s="13">
        <v>0.2</v>
      </c>
      <c r="I20" s="15">
        <f t="shared" si="2"/>
        <v>720</v>
      </c>
      <c r="J20" s="6">
        <v>60</v>
      </c>
      <c r="K20" s="6">
        <v>60</v>
      </c>
      <c r="L20" s="13">
        <v>4</v>
      </c>
      <c r="M20" s="16">
        <f t="shared" si="3"/>
        <v>936</v>
      </c>
      <c r="N20" s="17">
        <f t="shared" si="4"/>
        <v>234</v>
      </c>
    </row>
    <row r="21" spans="1:14" ht="17.25">
      <c r="A21" s="11" t="s">
        <v>8</v>
      </c>
      <c r="B21" s="12">
        <v>1</v>
      </c>
      <c r="C21" s="13" t="s">
        <v>36</v>
      </c>
      <c r="D21" s="14">
        <f t="shared" si="0"/>
        <v>60</v>
      </c>
      <c r="E21" s="13" t="s">
        <v>62</v>
      </c>
      <c r="F21" s="13">
        <v>3</v>
      </c>
      <c r="G21" s="13">
        <f t="shared" si="1"/>
        <v>180</v>
      </c>
      <c r="H21" s="13">
        <v>1</v>
      </c>
      <c r="I21" s="15">
        <f t="shared" si="2"/>
        <v>180</v>
      </c>
      <c r="J21" s="6">
        <v>30</v>
      </c>
      <c r="K21" s="6">
        <v>30</v>
      </c>
      <c r="L21" s="13">
        <v>20</v>
      </c>
      <c r="M21" s="16">
        <f t="shared" si="3"/>
        <v>234</v>
      </c>
      <c r="N21" s="17">
        <f t="shared" si="4"/>
        <v>11.7</v>
      </c>
    </row>
    <row r="22" spans="1:14" ht="17.25">
      <c r="A22" s="11" t="s">
        <v>21</v>
      </c>
      <c r="B22" s="12">
        <v>2</v>
      </c>
      <c r="C22" s="13" t="s">
        <v>36</v>
      </c>
      <c r="D22" s="14">
        <f t="shared" si="0"/>
        <v>120</v>
      </c>
      <c r="E22" s="13" t="s">
        <v>51</v>
      </c>
      <c r="F22" s="13">
        <v>18</v>
      </c>
      <c r="G22" s="13">
        <f t="shared" si="1"/>
        <v>2160</v>
      </c>
      <c r="H22" s="13">
        <v>1</v>
      </c>
      <c r="I22" s="15">
        <f t="shared" si="2"/>
        <v>2160</v>
      </c>
      <c r="J22" s="6">
        <v>20</v>
      </c>
      <c r="K22" s="6">
        <v>20</v>
      </c>
      <c r="L22" s="13">
        <v>15</v>
      </c>
      <c r="M22" s="16">
        <f t="shared" si="3"/>
        <v>2808</v>
      </c>
      <c r="N22" s="17">
        <f t="shared" si="4"/>
        <v>187.2</v>
      </c>
    </row>
    <row r="23" spans="1:14" ht="17.25">
      <c r="A23" s="11" t="s">
        <v>9</v>
      </c>
      <c r="B23" s="12">
        <v>1</v>
      </c>
      <c r="C23" s="13" t="s">
        <v>36</v>
      </c>
      <c r="D23" s="14">
        <f t="shared" si="0"/>
        <v>60</v>
      </c>
      <c r="E23" s="13" t="s">
        <v>63</v>
      </c>
      <c r="F23" s="13">
        <v>20</v>
      </c>
      <c r="G23" s="13">
        <f t="shared" si="1"/>
        <v>1200</v>
      </c>
      <c r="H23" s="13">
        <v>1</v>
      </c>
      <c r="I23" s="15">
        <f t="shared" si="2"/>
        <v>1200</v>
      </c>
      <c r="J23" s="6">
        <v>30</v>
      </c>
      <c r="K23" s="6">
        <v>30</v>
      </c>
      <c r="L23" s="13">
        <v>20</v>
      </c>
      <c r="M23" s="16">
        <f t="shared" si="3"/>
        <v>1560</v>
      </c>
      <c r="N23" s="17">
        <f t="shared" si="4"/>
        <v>78</v>
      </c>
    </row>
    <row r="24" spans="1:14" ht="17.25">
      <c r="A24" s="11" t="s">
        <v>22</v>
      </c>
      <c r="B24" s="12">
        <v>0.2</v>
      </c>
      <c r="C24" s="13" t="s">
        <v>58</v>
      </c>
      <c r="D24" s="14">
        <f t="shared" si="0"/>
        <v>12</v>
      </c>
      <c r="E24" s="13" t="s">
        <v>52</v>
      </c>
      <c r="F24" s="13">
        <v>12</v>
      </c>
      <c r="G24" s="13">
        <f t="shared" si="1"/>
        <v>144</v>
      </c>
      <c r="H24" s="13">
        <v>0.2</v>
      </c>
      <c r="I24" s="15">
        <f t="shared" si="2"/>
        <v>720</v>
      </c>
      <c r="J24" s="6">
        <v>30</v>
      </c>
      <c r="K24" s="6">
        <v>30</v>
      </c>
      <c r="L24" s="13">
        <v>20</v>
      </c>
      <c r="M24" s="16">
        <f t="shared" si="3"/>
        <v>936</v>
      </c>
      <c r="N24" s="17">
        <f t="shared" si="4"/>
        <v>46.8</v>
      </c>
    </row>
    <row r="25" spans="1:14" ht="17.25">
      <c r="A25" s="11" t="s">
        <v>10</v>
      </c>
      <c r="B25" s="12">
        <v>4</v>
      </c>
      <c r="C25" s="13" t="s">
        <v>36</v>
      </c>
      <c r="D25" s="14">
        <f t="shared" si="0"/>
        <v>240</v>
      </c>
      <c r="E25" s="13" t="s">
        <v>64</v>
      </c>
      <c r="F25" s="13">
        <v>2</v>
      </c>
      <c r="G25" s="13">
        <f t="shared" si="1"/>
        <v>480</v>
      </c>
      <c r="H25" s="13">
        <v>1</v>
      </c>
      <c r="I25" s="15">
        <f t="shared" si="2"/>
        <v>480</v>
      </c>
      <c r="J25" s="6">
        <v>0.015</v>
      </c>
      <c r="K25" s="6">
        <v>40</v>
      </c>
      <c r="L25" s="13">
        <v>130</v>
      </c>
      <c r="M25" s="16">
        <f t="shared" si="3"/>
        <v>624</v>
      </c>
      <c r="N25" s="17">
        <f t="shared" si="4"/>
        <v>4.8</v>
      </c>
    </row>
    <row r="26" spans="1:14" ht="17.25">
      <c r="A26" s="11" t="s">
        <v>24</v>
      </c>
      <c r="B26" s="12">
        <v>4</v>
      </c>
      <c r="C26" s="13" t="s">
        <v>36</v>
      </c>
      <c r="D26" s="14">
        <f t="shared" si="0"/>
        <v>240</v>
      </c>
      <c r="E26" s="13" t="s">
        <v>80</v>
      </c>
      <c r="F26" s="13">
        <v>4</v>
      </c>
      <c r="G26" s="13">
        <f t="shared" si="1"/>
        <v>960</v>
      </c>
      <c r="H26" s="13">
        <v>1</v>
      </c>
      <c r="I26" s="15">
        <f t="shared" si="2"/>
        <v>960</v>
      </c>
      <c r="J26" s="6">
        <v>15</v>
      </c>
      <c r="K26" s="6">
        <v>40</v>
      </c>
      <c r="L26" s="13">
        <v>15</v>
      </c>
      <c r="M26" s="16">
        <f t="shared" si="3"/>
        <v>1248</v>
      </c>
      <c r="N26" s="17">
        <f t="shared" si="4"/>
        <v>83.2</v>
      </c>
    </row>
    <row r="27" spans="1:14" ht="17.25">
      <c r="A27" s="11" t="s">
        <v>23</v>
      </c>
      <c r="B27" s="12">
        <v>4</v>
      </c>
      <c r="C27" s="13" t="s">
        <v>38</v>
      </c>
      <c r="D27" s="14">
        <f t="shared" si="0"/>
        <v>240</v>
      </c>
      <c r="E27" s="13" t="s">
        <v>52</v>
      </c>
      <c r="F27" s="13">
        <v>20</v>
      </c>
      <c r="G27" s="13">
        <f t="shared" si="1"/>
        <v>4800</v>
      </c>
      <c r="H27" s="13">
        <v>1</v>
      </c>
      <c r="I27" s="15">
        <f t="shared" si="2"/>
        <v>4800</v>
      </c>
      <c r="J27" s="6">
        <v>15</v>
      </c>
      <c r="K27" s="6">
        <v>40</v>
      </c>
      <c r="L27" s="13">
        <v>15</v>
      </c>
      <c r="M27" s="16">
        <f t="shared" si="3"/>
        <v>6240</v>
      </c>
      <c r="N27" s="17">
        <f t="shared" si="4"/>
        <v>416</v>
      </c>
    </row>
    <row r="28" spans="1:14" ht="17.25">
      <c r="A28" s="11" t="s">
        <v>25</v>
      </c>
      <c r="B28" s="12">
        <v>0.06</v>
      </c>
      <c r="C28" s="13" t="s">
        <v>58</v>
      </c>
      <c r="D28" s="14">
        <f t="shared" si="0"/>
        <v>3.5999999999999996</v>
      </c>
      <c r="E28" s="13" t="s">
        <v>66</v>
      </c>
      <c r="F28" s="13">
        <v>6</v>
      </c>
      <c r="G28" s="13">
        <f t="shared" si="1"/>
        <v>21.599999999999998</v>
      </c>
      <c r="H28" s="13">
        <v>0.27</v>
      </c>
      <c r="I28" s="15">
        <f t="shared" si="2"/>
        <v>79.99999999999999</v>
      </c>
      <c r="J28" s="6">
        <v>30</v>
      </c>
      <c r="K28" s="6">
        <v>30</v>
      </c>
      <c r="L28" s="13">
        <v>20</v>
      </c>
      <c r="M28" s="16">
        <f t="shared" si="3"/>
        <v>103.99999999999999</v>
      </c>
      <c r="N28" s="17">
        <f t="shared" si="4"/>
        <v>5.199999999999999</v>
      </c>
    </row>
    <row r="29" spans="1:14" ht="17.25">
      <c r="A29" s="11" t="s">
        <v>11</v>
      </c>
      <c r="B29" s="12">
        <v>0.75</v>
      </c>
      <c r="C29" s="13" t="s">
        <v>37</v>
      </c>
      <c r="D29" s="14">
        <f t="shared" si="0"/>
        <v>45</v>
      </c>
      <c r="E29" s="13" t="s">
        <v>67</v>
      </c>
      <c r="F29" s="13">
        <v>8</v>
      </c>
      <c r="G29" s="13">
        <f t="shared" si="1"/>
        <v>360</v>
      </c>
      <c r="H29" s="13">
        <v>1</v>
      </c>
      <c r="I29" s="15">
        <f t="shared" si="2"/>
        <v>360</v>
      </c>
      <c r="J29" s="6">
        <v>5</v>
      </c>
      <c r="K29" s="6">
        <v>45</v>
      </c>
      <c r="L29" s="13">
        <v>40</v>
      </c>
      <c r="M29" s="16">
        <f t="shared" si="3"/>
        <v>468</v>
      </c>
      <c r="N29" s="17">
        <f t="shared" si="4"/>
        <v>11.7</v>
      </c>
    </row>
    <row r="30" spans="1:14" ht="17.25">
      <c r="A30" s="11" t="s">
        <v>12</v>
      </c>
      <c r="B30" s="12">
        <v>0.5</v>
      </c>
      <c r="C30" s="13" t="s">
        <v>37</v>
      </c>
      <c r="D30" s="14">
        <f t="shared" si="0"/>
        <v>30</v>
      </c>
      <c r="E30" s="13" t="s">
        <v>47</v>
      </c>
      <c r="F30" s="13">
        <v>8</v>
      </c>
      <c r="G30" s="13">
        <f t="shared" si="1"/>
        <v>240</v>
      </c>
      <c r="H30" s="13">
        <v>0.15</v>
      </c>
      <c r="I30" s="15">
        <f t="shared" si="2"/>
        <v>1600</v>
      </c>
      <c r="J30" s="6">
        <v>5</v>
      </c>
      <c r="K30" s="6">
        <v>40</v>
      </c>
      <c r="L30" s="13">
        <v>40</v>
      </c>
      <c r="M30" s="16">
        <f t="shared" si="3"/>
        <v>2080</v>
      </c>
      <c r="N30" s="17">
        <f t="shared" si="4"/>
        <v>52</v>
      </c>
    </row>
    <row r="31" spans="1:14" ht="17.25">
      <c r="A31" s="11" t="s">
        <v>26</v>
      </c>
      <c r="B31" s="12">
        <v>3</v>
      </c>
      <c r="C31" s="13" t="s">
        <v>37</v>
      </c>
      <c r="D31" s="14">
        <f t="shared" si="0"/>
        <v>180</v>
      </c>
      <c r="E31" s="13" t="s">
        <v>61</v>
      </c>
      <c r="F31" s="13">
        <v>33</v>
      </c>
      <c r="G31" s="13">
        <f t="shared" si="1"/>
        <v>5940</v>
      </c>
      <c r="H31" s="13">
        <v>0.6</v>
      </c>
      <c r="I31" s="15">
        <f t="shared" si="2"/>
        <v>9900</v>
      </c>
      <c r="J31" s="6">
        <v>70</v>
      </c>
      <c r="K31" s="6">
        <v>60</v>
      </c>
      <c r="L31" s="13">
        <v>2</v>
      </c>
      <c r="M31" s="16">
        <f t="shared" si="3"/>
        <v>12870</v>
      </c>
      <c r="N31" s="17">
        <f t="shared" si="4"/>
        <v>6435</v>
      </c>
    </row>
    <row r="32" spans="1:14" ht="17.25">
      <c r="A32" s="11" t="s">
        <v>27</v>
      </c>
      <c r="B32" s="12">
        <v>5</v>
      </c>
      <c r="C32" s="13" t="s">
        <v>38</v>
      </c>
      <c r="D32" s="14">
        <f t="shared" si="0"/>
        <v>300</v>
      </c>
      <c r="E32" s="13" t="s">
        <v>69</v>
      </c>
      <c r="F32" s="13">
        <v>6</v>
      </c>
      <c r="G32" s="13">
        <f t="shared" si="1"/>
        <v>1800</v>
      </c>
      <c r="H32" s="13">
        <v>1</v>
      </c>
      <c r="I32" s="15">
        <f t="shared" si="2"/>
        <v>1800</v>
      </c>
      <c r="J32" s="6">
        <v>1</v>
      </c>
      <c r="K32" s="6">
        <v>15</v>
      </c>
      <c r="L32" s="13">
        <v>400</v>
      </c>
      <c r="M32" s="16">
        <f t="shared" si="3"/>
        <v>2340</v>
      </c>
      <c r="N32" s="17">
        <f t="shared" si="4"/>
        <v>5.85</v>
      </c>
    </row>
    <row r="33" spans="1:14" ht="17.25">
      <c r="A33" s="11" t="s">
        <v>28</v>
      </c>
      <c r="B33" s="12">
        <v>0.1</v>
      </c>
      <c r="C33" s="13" t="s">
        <v>58</v>
      </c>
      <c r="D33" s="14">
        <f t="shared" si="0"/>
        <v>6</v>
      </c>
      <c r="E33" s="13" t="s">
        <v>70</v>
      </c>
      <c r="F33" s="13">
        <v>7</v>
      </c>
      <c r="G33" s="13">
        <f t="shared" si="1"/>
        <v>42</v>
      </c>
      <c r="H33" s="13">
        <v>0.05</v>
      </c>
      <c r="I33" s="15">
        <f t="shared" si="2"/>
        <v>840</v>
      </c>
      <c r="J33" s="6">
        <v>1</v>
      </c>
      <c r="K33" s="6">
        <v>20</v>
      </c>
      <c r="L33" s="13">
        <v>300</v>
      </c>
      <c r="M33" s="16">
        <f t="shared" si="3"/>
        <v>1092</v>
      </c>
      <c r="N33" s="17">
        <f t="shared" si="4"/>
        <v>3.64</v>
      </c>
    </row>
    <row r="34" spans="1:14" ht="17.25">
      <c r="A34" s="11" t="s">
        <v>18</v>
      </c>
      <c r="B34" s="12">
        <v>4</v>
      </c>
      <c r="C34" s="13" t="s">
        <v>38</v>
      </c>
      <c r="D34" s="14">
        <f t="shared" si="0"/>
        <v>240</v>
      </c>
      <c r="E34" s="13" t="s">
        <v>64</v>
      </c>
      <c r="F34" s="13">
        <v>2</v>
      </c>
      <c r="G34" s="13">
        <f t="shared" si="1"/>
        <v>480</v>
      </c>
      <c r="H34" s="13">
        <v>8</v>
      </c>
      <c r="I34" s="15">
        <f t="shared" si="2"/>
        <v>60</v>
      </c>
      <c r="J34" s="6">
        <v>75</v>
      </c>
      <c r="K34" s="6">
        <v>75</v>
      </c>
      <c r="L34" s="13">
        <v>1</v>
      </c>
      <c r="M34" s="16">
        <f t="shared" si="3"/>
        <v>78</v>
      </c>
      <c r="N34" s="17">
        <f t="shared" si="4"/>
        <v>78</v>
      </c>
    </row>
    <row r="35" spans="1:14" ht="17.25">
      <c r="A35" s="11" t="s">
        <v>13</v>
      </c>
      <c r="B35" s="12">
        <v>0.2</v>
      </c>
      <c r="C35" s="13" t="s">
        <v>58</v>
      </c>
      <c r="D35" s="14">
        <f>SUM(B35*60)</f>
        <v>12</v>
      </c>
      <c r="E35" s="13" t="s">
        <v>60</v>
      </c>
      <c r="F35" s="13">
        <v>8</v>
      </c>
      <c r="G35" s="13">
        <f t="shared" si="1"/>
        <v>96</v>
      </c>
      <c r="H35" s="13">
        <v>0.2</v>
      </c>
      <c r="I35" s="15">
        <f t="shared" si="2"/>
        <v>480</v>
      </c>
      <c r="J35" s="6">
        <v>30</v>
      </c>
      <c r="K35" s="6">
        <v>30</v>
      </c>
      <c r="L35" s="13">
        <v>10</v>
      </c>
      <c r="M35" s="16">
        <f t="shared" si="3"/>
        <v>624</v>
      </c>
      <c r="N35" s="17">
        <f t="shared" si="4"/>
        <v>62.4</v>
      </c>
    </row>
    <row r="36" spans="1:14" ht="17.25">
      <c r="A36" s="11" t="s">
        <v>14</v>
      </c>
      <c r="B36" s="12">
        <v>0.5</v>
      </c>
      <c r="C36" s="13" t="s">
        <v>58</v>
      </c>
      <c r="D36" s="14">
        <f t="shared" si="0"/>
        <v>30</v>
      </c>
      <c r="E36" s="13" t="s">
        <v>69</v>
      </c>
      <c r="F36" s="13">
        <v>4</v>
      </c>
      <c r="G36" s="13">
        <f t="shared" si="1"/>
        <v>120</v>
      </c>
      <c r="H36" s="13">
        <v>1</v>
      </c>
      <c r="I36" s="15">
        <f t="shared" si="2"/>
        <v>120</v>
      </c>
      <c r="J36" s="6">
        <v>15</v>
      </c>
      <c r="K36" s="6">
        <v>30</v>
      </c>
      <c r="L36" s="13">
        <v>25</v>
      </c>
      <c r="M36" s="16">
        <f t="shared" si="3"/>
        <v>156</v>
      </c>
      <c r="N36" s="17">
        <f t="shared" si="4"/>
        <v>6.24</v>
      </c>
    </row>
    <row r="37" spans="1:14" ht="17.25">
      <c r="A37" s="11" t="s">
        <v>33</v>
      </c>
      <c r="B37" s="12">
        <v>1</v>
      </c>
      <c r="C37" s="13" t="s">
        <v>38</v>
      </c>
      <c r="D37" s="14">
        <f t="shared" si="0"/>
        <v>60</v>
      </c>
      <c r="E37" s="13" t="s">
        <v>53</v>
      </c>
      <c r="F37" s="13">
        <v>16</v>
      </c>
      <c r="G37" s="13">
        <f t="shared" si="1"/>
        <v>960</v>
      </c>
      <c r="H37" s="13">
        <v>1</v>
      </c>
      <c r="I37" s="15">
        <f t="shared" si="2"/>
        <v>960</v>
      </c>
      <c r="J37" s="6">
        <v>15</v>
      </c>
      <c r="K37" s="6">
        <v>30</v>
      </c>
      <c r="L37" s="13">
        <v>25</v>
      </c>
      <c r="M37" s="16">
        <f t="shared" si="3"/>
        <v>1248</v>
      </c>
      <c r="N37" s="17">
        <f t="shared" si="4"/>
        <v>49.92</v>
      </c>
    </row>
    <row r="39" spans="17:18" ht="17.25">
      <c r="Q39" s="2"/>
      <c r="R39" s="2"/>
    </row>
    <row r="40" spans="12:14" ht="31.5">
      <c r="L40" s="4" t="s">
        <v>46</v>
      </c>
      <c r="N40" s="20">
        <f>SUM(N4:N37)</f>
        <v>9520.8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PageLayoutView="0" workbookViewId="0" topLeftCell="A1">
      <selection activeCell="D9" sqref="D9"/>
    </sheetView>
  </sheetViews>
  <sheetFormatPr defaultColWidth="10.75390625" defaultRowHeight="12.75"/>
  <cols>
    <col min="1" max="1" width="32.875" style="11" bestFit="1" customWidth="1"/>
    <col min="2" max="2" width="15.00390625" style="6" customWidth="1"/>
    <col min="3" max="4" width="11.875" style="7" customWidth="1"/>
    <col min="5" max="12" width="11.875" style="8" customWidth="1"/>
    <col min="13" max="13" width="11.875" style="9" customWidth="1"/>
    <col min="14" max="14" width="11.875" style="8" customWidth="1"/>
    <col min="15" max="15" width="11.125" style="6" customWidth="1"/>
    <col min="16" max="16" width="9.75390625" style="6" customWidth="1"/>
    <col min="17" max="17" width="21.625" style="6" customWidth="1"/>
    <col min="18" max="18" width="12.00390625" style="6" customWidth="1"/>
    <col min="19" max="16384" width="10.75390625" style="6" customWidth="1"/>
  </cols>
  <sheetData>
    <row r="1" spans="1:14" s="2" customFormat="1" ht="15">
      <c r="A1" s="1" t="s">
        <v>72</v>
      </c>
      <c r="C1" s="3"/>
      <c r="D1" s="3"/>
      <c r="E1" s="4"/>
      <c r="F1" s="4"/>
      <c r="G1" s="4"/>
      <c r="H1" s="4"/>
      <c r="I1" s="4"/>
      <c r="J1" s="4"/>
      <c r="K1" s="4"/>
      <c r="L1" s="4"/>
      <c r="M1" s="5"/>
      <c r="N1" s="4"/>
    </row>
    <row r="2" ht="17.25">
      <c r="A2" s="1" t="s">
        <v>76</v>
      </c>
    </row>
    <row r="3" spans="1:19" s="8" customFormat="1" ht="76.5">
      <c r="A3" s="4" t="s">
        <v>34</v>
      </c>
      <c r="B3" s="4" t="s">
        <v>39</v>
      </c>
      <c r="C3" s="4" t="s">
        <v>40</v>
      </c>
      <c r="D3" s="4" t="s">
        <v>73</v>
      </c>
      <c r="E3" s="4" t="s">
        <v>41</v>
      </c>
      <c r="F3" s="4" t="s">
        <v>42</v>
      </c>
      <c r="G3" s="4" t="s">
        <v>43</v>
      </c>
      <c r="H3" s="4" t="s">
        <v>49</v>
      </c>
      <c r="I3" s="4" t="s">
        <v>44</v>
      </c>
      <c r="J3" s="4" t="s">
        <v>75</v>
      </c>
      <c r="K3" s="4" t="s">
        <v>65</v>
      </c>
      <c r="L3" s="4" t="s">
        <v>45</v>
      </c>
      <c r="M3" s="10" t="s">
        <v>35</v>
      </c>
      <c r="N3" s="4" t="s">
        <v>46</v>
      </c>
      <c r="O3" s="4"/>
      <c r="P3" s="4"/>
      <c r="S3" s="4"/>
    </row>
    <row r="4" spans="1:15" ht="17.25">
      <c r="A4" s="11" t="s">
        <v>1</v>
      </c>
      <c r="B4" s="12">
        <v>0.06</v>
      </c>
      <c r="C4" s="13" t="s">
        <v>37</v>
      </c>
      <c r="D4" s="14">
        <f>SUM(B4*40)</f>
        <v>2.4</v>
      </c>
      <c r="E4" s="13" t="s">
        <v>48</v>
      </c>
      <c r="F4" s="13">
        <v>12</v>
      </c>
      <c r="G4" s="13">
        <f>SUM(D4*F4)</f>
        <v>28.799999999999997</v>
      </c>
      <c r="H4" s="13">
        <v>0.27</v>
      </c>
      <c r="I4" s="15">
        <f>SUM(G4/H4)</f>
        <v>106.66666666666664</v>
      </c>
      <c r="J4" s="6">
        <v>30</v>
      </c>
      <c r="K4" s="6">
        <v>30</v>
      </c>
      <c r="L4" s="13">
        <v>20</v>
      </c>
      <c r="M4" s="16">
        <f>SUM(I4+(I4*30%))</f>
        <v>138.66666666666663</v>
      </c>
      <c r="N4" s="17">
        <f>SUM(M4/L4)</f>
        <v>6.933333333333332</v>
      </c>
      <c r="O4" s="12"/>
    </row>
    <row r="5" spans="1:15" ht="17.25">
      <c r="A5" s="11" t="s">
        <v>2</v>
      </c>
      <c r="B5" s="12">
        <v>1</v>
      </c>
      <c r="C5" s="13" t="s">
        <v>37</v>
      </c>
      <c r="D5" s="14">
        <f aca="true" t="shared" si="0" ref="D5:D37">SUM(B5*40)</f>
        <v>40</v>
      </c>
      <c r="E5" s="13" t="s">
        <v>47</v>
      </c>
      <c r="F5" s="13">
        <v>8</v>
      </c>
      <c r="G5" s="13">
        <f aca="true" t="shared" si="1" ref="G5:G37">SUM(D5*F5)</f>
        <v>320</v>
      </c>
      <c r="H5" s="13">
        <v>0.25</v>
      </c>
      <c r="I5" s="15">
        <f aca="true" t="shared" si="2" ref="I5:I37">SUM(G5/H5)</f>
        <v>1280</v>
      </c>
      <c r="J5" s="6">
        <v>30</v>
      </c>
      <c r="K5" s="6">
        <v>20</v>
      </c>
      <c r="L5" s="13">
        <v>20</v>
      </c>
      <c r="M5" s="16">
        <f aca="true" t="shared" si="3" ref="M5:M37">SUM(I5+(I5*30%))</f>
        <v>1664</v>
      </c>
      <c r="N5" s="17">
        <f aca="true" t="shared" si="4" ref="N5:N37">SUM(M5/L5)</f>
        <v>83.2</v>
      </c>
      <c r="O5" s="12"/>
    </row>
    <row r="6" spans="1:15" ht="17.25">
      <c r="A6" s="11" t="s">
        <v>0</v>
      </c>
      <c r="B6" s="12">
        <v>5</v>
      </c>
      <c r="C6" s="13" t="s">
        <v>38</v>
      </c>
      <c r="D6" s="14">
        <f t="shared" si="0"/>
        <v>200</v>
      </c>
      <c r="E6" s="13" t="s">
        <v>50</v>
      </c>
      <c r="F6" s="13">
        <v>18</v>
      </c>
      <c r="G6" s="13">
        <f t="shared" si="1"/>
        <v>3600</v>
      </c>
      <c r="H6" s="13">
        <v>1</v>
      </c>
      <c r="I6" s="15">
        <f t="shared" si="2"/>
        <v>3600</v>
      </c>
      <c r="J6" s="6">
        <v>15</v>
      </c>
      <c r="K6" s="6">
        <v>30</v>
      </c>
      <c r="L6" s="13">
        <v>25</v>
      </c>
      <c r="M6" s="16">
        <f t="shared" si="3"/>
        <v>4680</v>
      </c>
      <c r="N6" s="17">
        <f t="shared" si="4"/>
        <v>187.2</v>
      </c>
      <c r="O6" s="12"/>
    </row>
    <row r="7" spans="1:15" ht="17.25">
      <c r="A7" s="11" t="s">
        <v>3</v>
      </c>
      <c r="B7" s="12">
        <v>0.2</v>
      </c>
      <c r="C7" s="13" t="s">
        <v>58</v>
      </c>
      <c r="D7" s="14">
        <f t="shared" si="0"/>
        <v>8</v>
      </c>
      <c r="E7" s="13" t="s">
        <v>71</v>
      </c>
      <c r="F7" s="13">
        <v>4</v>
      </c>
      <c r="G7" s="13">
        <f t="shared" si="1"/>
        <v>32</v>
      </c>
      <c r="H7" s="13">
        <v>0.2</v>
      </c>
      <c r="I7" s="15">
        <f t="shared" si="2"/>
        <v>160</v>
      </c>
      <c r="J7" s="6">
        <v>60</v>
      </c>
      <c r="K7" s="6">
        <v>50</v>
      </c>
      <c r="L7" s="13">
        <v>4</v>
      </c>
      <c r="M7" s="16">
        <f t="shared" si="3"/>
        <v>208</v>
      </c>
      <c r="N7" s="17">
        <f t="shared" si="4"/>
        <v>52</v>
      </c>
      <c r="O7" s="12"/>
    </row>
    <row r="8" spans="1:15" ht="17.25">
      <c r="A8" s="11" t="s">
        <v>29</v>
      </c>
      <c r="B8" s="12">
        <v>0.5</v>
      </c>
      <c r="C8" s="13" t="s">
        <v>37</v>
      </c>
      <c r="D8" s="14">
        <f t="shared" si="0"/>
        <v>20</v>
      </c>
      <c r="E8" s="13" t="s">
        <v>51</v>
      </c>
      <c r="F8" s="13">
        <v>6</v>
      </c>
      <c r="G8" s="13">
        <f t="shared" si="1"/>
        <v>120</v>
      </c>
      <c r="H8" s="13">
        <v>1</v>
      </c>
      <c r="I8" s="15">
        <f t="shared" si="2"/>
        <v>120</v>
      </c>
      <c r="J8" s="6">
        <v>60</v>
      </c>
      <c r="K8" s="6">
        <v>60</v>
      </c>
      <c r="L8" s="13">
        <v>4</v>
      </c>
      <c r="M8" s="16">
        <f t="shared" si="3"/>
        <v>156</v>
      </c>
      <c r="N8" s="17">
        <f t="shared" si="4"/>
        <v>39</v>
      </c>
      <c r="O8" s="12"/>
    </row>
    <row r="9" spans="1:15" ht="17.25">
      <c r="A9" s="11" t="s">
        <v>4</v>
      </c>
      <c r="B9" s="12">
        <v>1</v>
      </c>
      <c r="C9" s="13" t="s">
        <v>36</v>
      </c>
      <c r="D9" s="14">
        <f t="shared" si="0"/>
        <v>40</v>
      </c>
      <c r="E9" s="13" t="s">
        <v>51</v>
      </c>
      <c r="F9" s="13">
        <v>18</v>
      </c>
      <c r="G9" s="13">
        <f t="shared" si="1"/>
        <v>720</v>
      </c>
      <c r="H9" s="13">
        <v>1</v>
      </c>
      <c r="I9" s="15">
        <f t="shared" si="2"/>
        <v>720</v>
      </c>
      <c r="J9" s="6">
        <v>60</v>
      </c>
      <c r="K9" s="6">
        <v>60</v>
      </c>
      <c r="L9" s="13">
        <v>4</v>
      </c>
      <c r="M9" s="16">
        <f t="shared" si="3"/>
        <v>936</v>
      </c>
      <c r="N9" s="17">
        <f t="shared" si="4"/>
        <v>234</v>
      </c>
      <c r="O9" s="12"/>
    </row>
    <row r="10" spans="1:15" ht="17.25">
      <c r="A10" s="11" t="s">
        <v>5</v>
      </c>
      <c r="B10" s="12">
        <v>1</v>
      </c>
      <c r="C10" s="13" t="s">
        <v>36</v>
      </c>
      <c r="D10" s="14">
        <f t="shared" si="0"/>
        <v>40</v>
      </c>
      <c r="E10" s="13" t="s">
        <v>71</v>
      </c>
      <c r="F10" s="13">
        <v>4</v>
      </c>
      <c r="G10" s="13">
        <f t="shared" si="1"/>
        <v>160</v>
      </c>
      <c r="H10" s="13">
        <v>1</v>
      </c>
      <c r="I10" s="15">
        <f t="shared" si="2"/>
        <v>160</v>
      </c>
      <c r="J10" s="6">
        <v>60</v>
      </c>
      <c r="K10" s="6">
        <v>50</v>
      </c>
      <c r="L10" s="13">
        <v>4</v>
      </c>
      <c r="M10" s="16">
        <f t="shared" si="3"/>
        <v>208</v>
      </c>
      <c r="N10" s="17">
        <f t="shared" si="4"/>
        <v>52</v>
      </c>
      <c r="O10" s="12"/>
    </row>
    <row r="11" spans="1:15" ht="17.25">
      <c r="A11" s="11" t="s">
        <v>6</v>
      </c>
      <c r="B11" s="12">
        <v>1</v>
      </c>
      <c r="C11" s="13" t="s">
        <v>36</v>
      </c>
      <c r="D11" s="14">
        <f t="shared" si="0"/>
        <v>40</v>
      </c>
      <c r="E11" s="13" t="s">
        <v>53</v>
      </c>
      <c r="F11" s="13">
        <v>4</v>
      </c>
      <c r="G11" s="13">
        <f t="shared" si="1"/>
        <v>160</v>
      </c>
      <c r="H11" s="13">
        <v>1</v>
      </c>
      <c r="I11" s="15">
        <f t="shared" si="2"/>
        <v>160</v>
      </c>
      <c r="J11" s="6">
        <v>60</v>
      </c>
      <c r="K11" s="6">
        <v>60</v>
      </c>
      <c r="L11" s="13">
        <v>4</v>
      </c>
      <c r="M11" s="16">
        <f t="shared" si="3"/>
        <v>208</v>
      </c>
      <c r="N11" s="17">
        <f t="shared" si="4"/>
        <v>52</v>
      </c>
      <c r="O11" s="12"/>
    </row>
    <row r="12" spans="1:15" ht="17.25">
      <c r="A12" s="11" t="s">
        <v>30</v>
      </c>
      <c r="B12" s="12">
        <v>1</v>
      </c>
      <c r="C12" s="13" t="s">
        <v>36</v>
      </c>
      <c r="D12" s="14">
        <f t="shared" si="0"/>
        <v>40</v>
      </c>
      <c r="E12" s="13" t="s">
        <v>54</v>
      </c>
      <c r="F12" s="13">
        <v>5</v>
      </c>
      <c r="G12" s="13">
        <f t="shared" si="1"/>
        <v>200</v>
      </c>
      <c r="H12" s="13">
        <v>1</v>
      </c>
      <c r="I12" s="15">
        <f t="shared" si="2"/>
        <v>200</v>
      </c>
      <c r="J12" s="6">
        <v>60</v>
      </c>
      <c r="K12" s="6">
        <v>60</v>
      </c>
      <c r="L12" s="13">
        <v>4</v>
      </c>
      <c r="M12" s="16">
        <f t="shared" si="3"/>
        <v>260</v>
      </c>
      <c r="N12" s="17">
        <f t="shared" si="4"/>
        <v>65</v>
      </c>
      <c r="O12" s="12"/>
    </row>
    <row r="13" spans="1:15" ht="17.25">
      <c r="A13" s="11" t="s">
        <v>16</v>
      </c>
      <c r="B13" s="12">
        <v>0.75</v>
      </c>
      <c r="C13" s="13" t="s">
        <v>37</v>
      </c>
      <c r="D13" s="14">
        <f t="shared" si="0"/>
        <v>30</v>
      </c>
      <c r="E13" s="13" t="s">
        <v>55</v>
      </c>
      <c r="F13" s="13">
        <v>29</v>
      </c>
      <c r="G13" s="13">
        <f t="shared" si="1"/>
        <v>870</v>
      </c>
      <c r="H13" s="13">
        <v>0.05</v>
      </c>
      <c r="I13" s="15">
        <f t="shared" si="2"/>
        <v>17400</v>
      </c>
      <c r="J13" s="6">
        <v>0</v>
      </c>
      <c r="K13" s="6">
        <v>30</v>
      </c>
      <c r="L13" s="13">
        <v>200</v>
      </c>
      <c r="M13" s="16">
        <f t="shared" si="3"/>
        <v>22620</v>
      </c>
      <c r="N13" s="17">
        <f t="shared" si="4"/>
        <v>113.1</v>
      </c>
      <c r="O13" s="12"/>
    </row>
    <row r="14" spans="1:15" ht="17.25">
      <c r="A14" s="11" t="s">
        <v>31</v>
      </c>
      <c r="B14" s="12">
        <v>1</v>
      </c>
      <c r="C14" s="13" t="s">
        <v>36</v>
      </c>
      <c r="D14" s="14">
        <f t="shared" si="0"/>
        <v>40</v>
      </c>
      <c r="E14" s="13" t="s">
        <v>54</v>
      </c>
      <c r="F14" s="13">
        <v>5</v>
      </c>
      <c r="G14" s="13">
        <f t="shared" si="1"/>
        <v>200</v>
      </c>
      <c r="H14" s="13">
        <v>1</v>
      </c>
      <c r="I14" s="15">
        <f t="shared" si="2"/>
        <v>200</v>
      </c>
      <c r="J14" s="6">
        <v>60</v>
      </c>
      <c r="K14" s="6">
        <v>60</v>
      </c>
      <c r="L14" s="13">
        <v>4</v>
      </c>
      <c r="M14" s="16">
        <f t="shared" si="3"/>
        <v>260</v>
      </c>
      <c r="N14" s="17">
        <f t="shared" si="4"/>
        <v>65</v>
      </c>
      <c r="O14" s="12"/>
    </row>
    <row r="15" spans="1:15" ht="17.25">
      <c r="A15" s="11" t="s">
        <v>7</v>
      </c>
      <c r="B15" s="12">
        <v>1</v>
      </c>
      <c r="C15" s="13" t="s">
        <v>36</v>
      </c>
      <c r="D15" s="14">
        <f t="shared" si="0"/>
        <v>40</v>
      </c>
      <c r="E15" s="13" t="s">
        <v>56</v>
      </c>
      <c r="F15" s="13">
        <v>6</v>
      </c>
      <c r="G15" s="13">
        <f t="shared" si="1"/>
        <v>240</v>
      </c>
      <c r="H15" s="13">
        <v>1</v>
      </c>
      <c r="I15" s="15">
        <f t="shared" si="2"/>
        <v>240</v>
      </c>
      <c r="J15" s="6">
        <v>30</v>
      </c>
      <c r="K15" s="6">
        <v>30</v>
      </c>
      <c r="L15" s="13">
        <v>20</v>
      </c>
      <c r="M15" s="16">
        <f t="shared" si="3"/>
        <v>312</v>
      </c>
      <c r="N15" s="17">
        <f t="shared" si="4"/>
        <v>15.6</v>
      </c>
      <c r="O15" s="12"/>
    </row>
    <row r="16" spans="1:15" ht="17.25">
      <c r="A16" s="11" t="s">
        <v>17</v>
      </c>
      <c r="B16" s="12">
        <v>0.2</v>
      </c>
      <c r="C16" s="13" t="s">
        <v>58</v>
      </c>
      <c r="D16" s="14">
        <f t="shared" si="0"/>
        <v>8</v>
      </c>
      <c r="E16" s="13" t="s">
        <v>57</v>
      </c>
      <c r="F16" s="13">
        <v>8</v>
      </c>
      <c r="G16" s="13">
        <f t="shared" si="1"/>
        <v>64</v>
      </c>
      <c r="H16" s="13">
        <v>0.2</v>
      </c>
      <c r="I16" s="15">
        <f t="shared" si="2"/>
        <v>320</v>
      </c>
      <c r="J16" s="6">
        <v>30</v>
      </c>
      <c r="K16" s="6">
        <v>30</v>
      </c>
      <c r="L16" s="13">
        <v>10</v>
      </c>
      <c r="M16" s="16">
        <f t="shared" si="3"/>
        <v>416</v>
      </c>
      <c r="N16" s="17">
        <f t="shared" si="4"/>
        <v>41.6</v>
      </c>
      <c r="O16" s="12"/>
    </row>
    <row r="17" spans="1:15" ht="17.25">
      <c r="A17" s="11" t="s">
        <v>19</v>
      </c>
      <c r="B17" s="12">
        <v>0.5</v>
      </c>
      <c r="C17" s="13" t="s">
        <v>37</v>
      </c>
      <c r="D17" s="14">
        <f t="shared" si="0"/>
        <v>20</v>
      </c>
      <c r="E17" s="13" t="s">
        <v>59</v>
      </c>
      <c r="F17" s="13">
        <v>5</v>
      </c>
      <c r="G17" s="13">
        <f t="shared" si="1"/>
        <v>100</v>
      </c>
      <c r="H17" s="13">
        <v>1.5</v>
      </c>
      <c r="I17" s="15">
        <f t="shared" si="2"/>
        <v>66.66666666666667</v>
      </c>
      <c r="J17" s="6">
        <v>100</v>
      </c>
      <c r="K17" s="6">
        <v>100</v>
      </c>
      <c r="L17" s="13">
        <v>1</v>
      </c>
      <c r="M17" s="16">
        <f t="shared" si="3"/>
        <v>86.66666666666667</v>
      </c>
      <c r="N17" s="17">
        <f t="shared" si="4"/>
        <v>86.66666666666667</v>
      </c>
      <c r="O17" s="12"/>
    </row>
    <row r="18" spans="1:15" ht="17.25">
      <c r="A18" s="18" t="s">
        <v>20</v>
      </c>
      <c r="B18" s="12">
        <v>1</v>
      </c>
      <c r="C18" s="13" t="s">
        <v>36</v>
      </c>
      <c r="D18" s="14">
        <f t="shared" si="0"/>
        <v>40</v>
      </c>
      <c r="E18" s="13" t="s">
        <v>60</v>
      </c>
      <c r="F18" s="13">
        <v>4</v>
      </c>
      <c r="G18" s="13">
        <f t="shared" si="1"/>
        <v>160</v>
      </c>
      <c r="H18" s="13">
        <v>1</v>
      </c>
      <c r="I18" s="15">
        <f t="shared" si="2"/>
        <v>160</v>
      </c>
      <c r="J18" s="6">
        <v>30</v>
      </c>
      <c r="K18" s="6">
        <v>30</v>
      </c>
      <c r="L18" s="13">
        <v>20</v>
      </c>
      <c r="M18" s="16">
        <f t="shared" si="3"/>
        <v>208</v>
      </c>
      <c r="N18" s="17">
        <f t="shared" si="4"/>
        <v>10.4</v>
      </c>
      <c r="O18" s="12"/>
    </row>
    <row r="19" spans="1:15" ht="17.25">
      <c r="A19" s="18" t="s">
        <v>15</v>
      </c>
      <c r="B19" s="12">
        <v>1</v>
      </c>
      <c r="C19" s="13" t="s">
        <v>36</v>
      </c>
      <c r="D19" s="14">
        <f t="shared" si="0"/>
        <v>40</v>
      </c>
      <c r="E19" s="13" t="s">
        <v>61</v>
      </c>
      <c r="F19" s="13">
        <v>18</v>
      </c>
      <c r="G19" s="13">
        <f t="shared" si="1"/>
        <v>720</v>
      </c>
      <c r="H19" s="13">
        <v>1</v>
      </c>
      <c r="I19" s="15">
        <f t="shared" si="2"/>
        <v>720</v>
      </c>
      <c r="J19" s="6">
        <v>20</v>
      </c>
      <c r="K19" s="6">
        <v>20</v>
      </c>
      <c r="L19" s="13">
        <v>15</v>
      </c>
      <c r="M19" s="16">
        <f t="shared" si="3"/>
        <v>936</v>
      </c>
      <c r="N19" s="17">
        <f t="shared" si="4"/>
        <v>62.4</v>
      </c>
      <c r="O19" s="12"/>
    </row>
    <row r="20" spans="1:15" ht="17.25">
      <c r="A20" s="18" t="s">
        <v>32</v>
      </c>
      <c r="B20" s="12">
        <v>0.2</v>
      </c>
      <c r="C20" s="13" t="s">
        <v>58</v>
      </c>
      <c r="D20" s="14">
        <f t="shared" si="0"/>
        <v>8</v>
      </c>
      <c r="E20" s="13" t="s">
        <v>53</v>
      </c>
      <c r="F20" s="13">
        <v>12</v>
      </c>
      <c r="G20" s="13">
        <f t="shared" si="1"/>
        <v>96</v>
      </c>
      <c r="H20" s="13">
        <v>0.2</v>
      </c>
      <c r="I20" s="15">
        <f t="shared" si="2"/>
        <v>480</v>
      </c>
      <c r="J20" s="6">
        <v>60</v>
      </c>
      <c r="K20" s="6">
        <v>60</v>
      </c>
      <c r="L20" s="13">
        <v>4</v>
      </c>
      <c r="M20" s="16">
        <f t="shared" si="3"/>
        <v>624</v>
      </c>
      <c r="N20" s="17">
        <f t="shared" si="4"/>
        <v>156</v>
      </c>
      <c r="O20" s="12"/>
    </row>
    <row r="21" spans="1:15" ht="17.25">
      <c r="A21" s="11" t="s">
        <v>8</v>
      </c>
      <c r="B21" s="12">
        <v>1</v>
      </c>
      <c r="C21" s="13" t="s">
        <v>36</v>
      </c>
      <c r="D21" s="14">
        <f t="shared" si="0"/>
        <v>40</v>
      </c>
      <c r="E21" s="13" t="s">
        <v>62</v>
      </c>
      <c r="F21" s="13">
        <v>3</v>
      </c>
      <c r="G21" s="13">
        <f t="shared" si="1"/>
        <v>120</v>
      </c>
      <c r="H21" s="13">
        <v>1</v>
      </c>
      <c r="I21" s="15">
        <f t="shared" si="2"/>
        <v>120</v>
      </c>
      <c r="J21" s="6">
        <v>30</v>
      </c>
      <c r="K21" s="6">
        <v>30</v>
      </c>
      <c r="L21" s="13">
        <v>20</v>
      </c>
      <c r="M21" s="16">
        <f t="shared" si="3"/>
        <v>156</v>
      </c>
      <c r="N21" s="17">
        <f t="shared" si="4"/>
        <v>7.8</v>
      </c>
      <c r="O21" s="12"/>
    </row>
    <row r="22" spans="1:15" ht="17.25">
      <c r="A22" s="11" t="s">
        <v>21</v>
      </c>
      <c r="B22" s="12">
        <v>2</v>
      </c>
      <c r="C22" s="13" t="s">
        <v>36</v>
      </c>
      <c r="D22" s="14">
        <f t="shared" si="0"/>
        <v>80</v>
      </c>
      <c r="E22" s="13" t="s">
        <v>51</v>
      </c>
      <c r="F22" s="13">
        <v>18</v>
      </c>
      <c r="G22" s="13">
        <f t="shared" si="1"/>
        <v>1440</v>
      </c>
      <c r="H22" s="13">
        <v>1</v>
      </c>
      <c r="I22" s="15">
        <f t="shared" si="2"/>
        <v>1440</v>
      </c>
      <c r="J22" s="6">
        <v>20</v>
      </c>
      <c r="K22" s="6">
        <v>20</v>
      </c>
      <c r="L22" s="13">
        <v>15</v>
      </c>
      <c r="M22" s="16">
        <f t="shared" si="3"/>
        <v>1872</v>
      </c>
      <c r="N22" s="17">
        <f t="shared" si="4"/>
        <v>124.8</v>
      </c>
      <c r="O22" s="12"/>
    </row>
    <row r="23" spans="1:15" ht="17.25">
      <c r="A23" s="11" t="s">
        <v>9</v>
      </c>
      <c r="B23" s="12">
        <v>1</v>
      </c>
      <c r="C23" s="13" t="s">
        <v>36</v>
      </c>
      <c r="D23" s="14">
        <f t="shared" si="0"/>
        <v>40</v>
      </c>
      <c r="E23" s="13" t="s">
        <v>63</v>
      </c>
      <c r="F23" s="13">
        <v>20</v>
      </c>
      <c r="G23" s="13">
        <f t="shared" si="1"/>
        <v>800</v>
      </c>
      <c r="H23" s="13">
        <v>1</v>
      </c>
      <c r="I23" s="15">
        <f t="shared" si="2"/>
        <v>800</v>
      </c>
      <c r="J23" s="6">
        <v>30</v>
      </c>
      <c r="K23" s="6">
        <v>30</v>
      </c>
      <c r="L23" s="13">
        <v>20</v>
      </c>
      <c r="M23" s="16">
        <f t="shared" si="3"/>
        <v>1040</v>
      </c>
      <c r="N23" s="17">
        <f t="shared" si="4"/>
        <v>52</v>
      </c>
      <c r="O23" s="12"/>
    </row>
    <row r="24" spans="1:15" ht="17.25">
      <c r="A24" s="11" t="s">
        <v>22</v>
      </c>
      <c r="B24" s="12">
        <v>0.2</v>
      </c>
      <c r="C24" s="13" t="s">
        <v>58</v>
      </c>
      <c r="D24" s="14">
        <f t="shared" si="0"/>
        <v>8</v>
      </c>
      <c r="E24" s="13" t="s">
        <v>52</v>
      </c>
      <c r="F24" s="13">
        <v>12</v>
      </c>
      <c r="G24" s="13">
        <f t="shared" si="1"/>
        <v>96</v>
      </c>
      <c r="H24" s="13">
        <v>0.2</v>
      </c>
      <c r="I24" s="15">
        <f t="shared" si="2"/>
        <v>480</v>
      </c>
      <c r="J24" s="6">
        <v>30</v>
      </c>
      <c r="K24" s="6">
        <v>30</v>
      </c>
      <c r="L24" s="13">
        <v>20</v>
      </c>
      <c r="M24" s="16">
        <f t="shared" si="3"/>
        <v>624</v>
      </c>
      <c r="N24" s="17">
        <f t="shared" si="4"/>
        <v>31.2</v>
      </c>
      <c r="O24" s="12"/>
    </row>
    <row r="25" spans="1:15" ht="17.25">
      <c r="A25" s="11" t="s">
        <v>10</v>
      </c>
      <c r="B25" s="12">
        <v>4</v>
      </c>
      <c r="C25" s="13" t="s">
        <v>36</v>
      </c>
      <c r="D25" s="14">
        <f t="shared" si="0"/>
        <v>160</v>
      </c>
      <c r="E25" s="13" t="s">
        <v>64</v>
      </c>
      <c r="F25" s="13">
        <v>2</v>
      </c>
      <c r="G25" s="13">
        <f t="shared" si="1"/>
        <v>320</v>
      </c>
      <c r="H25" s="13">
        <v>1</v>
      </c>
      <c r="I25" s="15">
        <f t="shared" si="2"/>
        <v>320</v>
      </c>
      <c r="J25" s="6">
        <v>0.015</v>
      </c>
      <c r="K25" s="6">
        <v>40</v>
      </c>
      <c r="L25" s="13">
        <v>130</v>
      </c>
      <c r="M25" s="16">
        <f t="shared" si="3"/>
        <v>416</v>
      </c>
      <c r="N25" s="17">
        <f t="shared" si="4"/>
        <v>3.2</v>
      </c>
      <c r="O25" s="12"/>
    </row>
    <row r="26" spans="1:15" ht="17.25">
      <c r="A26" s="11" t="s">
        <v>24</v>
      </c>
      <c r="B26" s="12">
        <v>4</v>
      </c>
      <c r="C26" s="13" t="s">
        <v>36</v>
      </c>
      <c r="D26" s="14">
        <f t="shared" si="0"/>
        <v>160</v>
      </c>
      <c r="E26" s="13" t="s">
        <v>80</v>
      </c>
      <c r="F26" s="13">
        <v>4</v>
      </c>
      <c r="G26" s="13">
        <f t="shared" si="1"/>
        <v>640</v>
      </c>
      <c r="H26" s="13">
        <v>1</v>
      </c>
      <c r="I26" s="15">
        <f t="shared" si="2"/>
        <v>640</v>
      </c>
      <c r="J26" s="6">
        <v>15</v>
      </c>
      <c r="K26" s="6">
        <v>40</v>
      </c>
      <c r="L26" s="13">
        <v>15</v>
      </c>
      <c r="M26" s="16">
        <f t="shared" si="3"/>
        <v>832</v>
      </c>
      <c r="N26" s="17">
        <f t="shared" si="4"/>
        <v>55.46666666666667</v>
      </c>
      <c r="O26" s="12"/>
    </row>
    <row r="27" spans="1:15" ht="17.25">
      <c r="A27" s="11" t="s">
        <v>23</v>
      </c>
      <c r="B27" s="12">
        <v>4</v>
      </c>
      <c r="C27" s="13" t="s">
        <v>38</v>
      </c>
      <c r="D27" s="14">
        <f t="shared" si="0"/>
        <v>160</v>
      </c>
      <c r="E27" s="13" t="s">
        <v>52</v>
      </c>
      <c r="F27" s="13">
        <v>20</v>
      </c>
      <c r="G27" s="13">
        <f t="shared" si="1"/>
        <v>3200</v>
      </c>
      <c r="H27" s="13">
        <v>1</v>
      </c>
      <c r="I27" s="15">
        <f t="shared" si="2"/>
        <v>3200</v>
      </c>
      <c r="J27" s="6">
        <v>15</v>
      </c>
      <c r="K27" s="6">
        <v>40</v>
      </c>
      <c r="L27" s="13">
        <v>15</v>
      </c>
      <c r="M27" s="16">
        <f t="shared" si="3"/>
        <v>4160</v>
      </c>
      <c r="N27" s="17">
        <f t="shared" si="4"/>
        <v>277.3333333333333</v>
      </c>
      <c r="O27" s="12"/>
    </row>
    <row r="28" spans="1:15" ht="17.25">
      <c r="A28" s="11" t="s">
        <v>25</v>
      </c>
      <c r="B28" s="12">
        <v>0.06</v>
      </c>
      <c r="C28" s="13" t="s">
        <v>58</v>
      </c>
      <c r="D28" s="14">
        <f t="shared" si="0"/>
        <v>2.4</v>
      </c>
      <c r="E28" s="13" t="s">
        <v>66</v>
      </c>
      <c r="F28" s="13">
        <v>6</v>
      </c>
      <c r="G28" s="13">
        <f t="shared" si="1"/>
        <v>14.399999999999999</v>
      </c>
      <c r="H28" s="13">
        <v>0.27</v>
      </c>
      <c r="I28" s="15">
        <f t="shared" si="2"/>
        <v>53.33333333333332</v>
      </c>
      <c r="J28" s="6">
        <v>30</v>
      </c>
      <c r="K28" s="6">
        <v>30</v>
      </c>
      <c r="L28" s="13">
        <v>20</v>
      </c>
      <c r="M28" s="16">
        <f t="shared" si="3"/>
        <v>69.33333333333331</v>
      </c>
      <c r="N28" s="17">
        <f t="shared" si="4"/>
        <v>3.466666666666666</v>
      </c>
      <c r="O28" s="12"/>
    </row>
    <row r="29" spans="1:15" ht="17.25">
      <c r="A29" s="11" t="s">
        <v>11</v>
      </c>
      <c r="B29" s="12">
        <v>0.75</v>
      </c>
      <c r="C29" s="13" t="s">
        <v>37</v>
      </c>
      <c r="D29" s="14">
        <f t="shared" si="0"/>
        <v>30</v>
      </c>
      <c r="E29" s="13" t="s">
        <v>67</v>
      </c>
      <c r="F29" s="13">
        <v>8</v>
      </c>
      <c r="G29" s="13">
        <f t="shared" si="1"/>
        <v>240</v>
      </c>
      <c r="H29" s="13">
        <v>1</v>
      </c>
      <c r="I29" s="15">
        <f t="shared" si="2"/>
        <v>240</v>
      </c>
      <c r="J29" s="6">
        <v>5</v>
      </c>
      <c r="K29" s="6">
        <v>45</v>
      </c>
      <c r="L29" s="13">
        <v>40</v>
      </c>
      <c r="M29" s="16">
        <f t="shared" si="3"/>
        <v>312</v>
      </c>
      <c r="N29" s="17">
        <f t="shared" si="4"/>
        <v>7.8</v>
      </c>
      <c r="O29" s="12"/>
    </row>
    <row r="30" spans="1:15" ht="17.25">
      <c r="A30" s="11" t="s">
        <v>12</v>
      </c>
      <c r="B30" s="12">
        <v>0.5</v>
      </c>
      <c r="C30" s="13" t="s">
        <v>37</v>
      </c>
      <c r="D30" s="14">
        <f t="shared" si="0"/>
        <v>20</v>
      </c>
      <c r="E30" s="13" t="s">
        <v>47</v>
      </c>
      <c r="F30" s="13">
        <v>8</v>
      </c>
      <c r="G30" s="13">
        <f t="shared" si="1"/>
        <v>160</v>
      </c>
      <c r="H30" s="13">
        <v>0.15</v>
      </c>
      <c r="I30" s="15">
        <f t="shared" si="2"/>
        <v>1066.6666666666667</v>
      </c>
      <c r="J30" s="6">
        <v>5</v>
      </c>
      <c r="K30" s="6">
        <v>40</v>
      </c>
      <c r="L30" s="13">
        <v>40</v>
      </c>
      <c r="M30" s="16">
        <f t="shared" si="3"/>
        <v>1386.6666666666667</v>
      </c>
      <c r="N30" s="17">
        <f t="shared" si="4"/>
        <v>34.66666666666667</v>
      </c>
      <c r="O30" s="12"/>
    </row>
    <row r="31" spans="1:15" ht="17.25">
      <c r="A31" s="11" t="s">
        <v>26</v>
      </c>
      <c r="B31" s="12">
        <v>3</v>
      </c>
      <c r="C31" s="13" t="s">
        <v>37</v>
      </c>
      <c r="D31" s="14">
        <f t="shared" si="0"/>
        <v>120</v>
      </c>
      <c r="E31" s="13" t="s">
        <v>61</v>
      </c>
      <c r="F31" s="13">
        <v>33</v>
      </c>
      <c r="G31" s="13">
        <f t="shared" si="1"/>
        <v>3960</v>
      </c>
      <c r="H31" s="13">
        <v>0.6</v>
      </c>
      <c r="I31" s="15">
        <f t="shared" si="2"/>
        <v>6600</v>
      </c>
      <c r="J31" s="6">
        <v>70</v>
      </c>
      <c r="K31" s="6">
        <v>60</v>
      </c>
      <c r="L31" s="13">
        <v>2</v>
      </c>
      <c r="M31" s="16">
        <f t="shared" si="3"/>
        <v>8580</v>
      </c>
      <c r="N31" s="17">
        <f t="shared" si="4"/>
        <v>4290</v>
      </c>
      <c r="O31" s="12"/>
    </row>
    <row r="32" spans="1:15" ht="17.25">
      <c r="A32" s="11" t="s">
        <v>27</v>
      </c>
      <c r="B32" s="12">
        <v>5</v>
      </c>
      <c r="C32" s="13" t="s">
        <v>38</v>
      </c>
      <c r="D32" s="14">
        <f t="shared" si="0"/>
        <v>200</v>
      </c>
      <c r="E32" s="13" t="s">
        <v>69</v>
      </c>
      <c r="F32" s="13">
        <v>6</v>
      </c>
      <c r="G32" s="13">
        <f t="shared" si="1"/>
        <v>1200</v>
      </c>
      <c r="H32" s="13">
        <v>1</v>
      </c>
      <c r="I32" s="15">
        <f t="shared" si="2"/>
        <v>1200</v>
      </c>
      <c r="J32" s="6">
        <v>1</v>
      </c>
      <c r="K32" s="6">
        <v>15</v>
      </c>
      <c r="L32" s="13">
        <v>400</v>
      </c>
      <c r="M32" s="16">
        <f t="shared" si="3"/>
        <v>1560</v>
      </c>
      <c r="N32" s="17">
        <f t="shared" si="4"/>
        <v>3.9</v>
      </c>
      <c r="O32" s="12"/>
    </row>
    <row r="33" spans="1:15" ht="17.25">
      <c r="A33" s="11" t="s">
        <v>28</v>
      </c>
      <c r="B33" s="12">
        <v>0.1</v>
      </c>
      <c r="C33" s="13" t="s">
        <v>58</v>
      </c>
      <c r="D33" s="14">
        <f t="shared" si="0"/>
        <v>4</v>
      </c>
      <c r="E33" s="13" t="s">
        <v>70</v>
      </c>
      <c r="F33" s="13">
        <v>7</v>
      </c>
      <c r="G33" s="13">
        <f t="shared" si="1"/>
        <v>28</v>
      </c>
      <c r="H33" s="13">
        <v>0.05</v>
      </c>
      <c r="I33" s="15">
        <f t="shared" si="2"/>
        <v>560</v>
      </c>
      <c r="J33" s="6">
        <v>1</v>
      </c>
      <c r="K33" s="6">
        <v>20</v>
      </c>
      <c r="L33" s="13">
        <v>300</v>
      </c>
      <c r="M33" s="16">
        <f t="shared" si="3"/>
        <v>728</v>
      </c>
      <c r="N33" s="17">
        <f t="shared" si="4"/>
        <v>2.4266666666666667</v>
      </c>
      <c r="O33" s="12"/>
    </row>
    <row r="34" spans="1:15" ht="17.25">
      <c r="A34" s="11" t="s">
        <v>18</v>
      </c>
      <c r="B34" s="12">
        <v>4</v>
      </c>
      <c r="C34" s="13" t="s">
        <v>38</v>
      </c>
      <c r="D34" s="14">
        <f t="shared" si="0"/>
        <v>160</v>
      </c>
      <c r="E34" s="13" t="s">
        <v>64</v>
      </c>
      <c r="F34" s="13">
        <v>2</v>
      </c>
      <c r="G34" s="13">
        <f t="shared" si="1"/>
        <v>320</v>
      </c>
      <c r="H34" s="13">
        <v>8</v>
      </c>
      <c r="I34" s="15">
        <f t="shared" si="2"/>
        <v>40</v>
      </c>
      <c r="J34" s="6">
        <v>75</v>
      </c>
      <c r="K34" s="6">
        <v>75</v>
      </c>
      <c r="L34" s="13">
        <v>1</v>
      </c>
      <c r="M34" s="16">
        <f t="shared" si="3"/>
        <v>52</v>
      </c>
      <c r="N34" s="17">
        <f t="shared" si="4"/>
        <v>52</v>
      </c>
      <c r="O34" s="12"/>
    </row>
    <row r="35" spans="1:15" ht="17.25">
      <c r="A35" s="11" t="s">
        <v>13</v>
      </c>
      <c r="B35" s="12">
        <v>0.2</v>
      </c>
      <c r="C35" s="13" t="s">
        <v>58</v>
      </c>
      <c r="D35" s="14">
        <f t="shared" si="0"/>
        <v>8</v>
      </c>
      <c r="E35" s="13" t="s">
        <v>60</v>
      </c>
      <c r="F35" s="13">
        <v>8</v>
      </c>
      <c r="G35" s="13">
        <f t="shared" si="1"/>
        <v>64</v>
      </c>
      <c r="H35" s="13">
        <v>0.2</v>
      </c>
      <c r="I35" s="15">
        <f t="shared" si="2"/>
        <v>320</v>
      </c>
      <c r="J35" s="6">
        <v>30</v>
      </c>
      <c r="K35" s="6">
        <v>30</v>
      </c>
      <c r="L35" s="13">
        <v>10</v>
      </c>
      <c r="M35" s="16">
        <f t="shared" si="3"/>
        <v>416</v>
      </c>
      <c r="N35" s="17">
        <f t="shared" si="4"/>
        <v>41.6</v>
      </c>
      <c r="O35" s="12"/>
    </row>
    <row r="36" spans="1:15" ht="17.25">
      <c r="A36" s="11" t="s">
        <v>14</v>
      </c>
      <c r="B36" s="12">
        <v>0.5</v>
      </c>
      <c r="C36" s="13" t="s">
        <v>58</v>
      </c>
      <c r="D36" s="14">
        <f t="shared" si="0"/>
        <v>20</v>
      </c>
      <c r="E36" s="13" t="s">
        <v>69</v>
      </c>
      <c r="F36" s="13">
        <v>4</v>
      </c>
      <c r="G36" s="13">
        <f t="shared" si="1"/>
        <v>80</v>
      </c>
      <c r="H36" s="13">
        <v>1</v>
      </c>
      <c r="I36" s="15">
        <f t="shared" si="2"/>
        <v>80</v>
      </c>
      <c r="J36" s="6">
        <v>15</v>
      </c>
      <c r="K36" s="6">
        <v>30</v>
      </c>
      <c r="L36" s="13">
        <v>25</v>
      </c>
      <c r="M36" s="16">
        <f t="shared" si="3"/>
        <v>104</v>
      </c>
      <c r="N36" s="17">
        <f t="shared" si="4"/>
        <v>4.16</v>
      </c>
      <c r="O36" s="12"/>
    </row>
    <row r="37" spans="1:15" ht="17.25">
      <c r="A37" s="11" t="s">
        <v>33</v>
      </c>
      <c r="B37" s="12">
        <v>1</v>
      </c>
      <c r="C37" s="13" t="s">
        <v>38</v>
      </c>
      <c r="D37" s="14">
        <f t="shared" si="0"/>
        <v>40</v>
      </c>
      <c r="E37" s="13" t="s">
        <v>53</v>
      </c>
      <c r="F37" s="13">
        <v>16</v>
      </c>
      <c r="G37" s="13">
        <f t="shared" si="1"/>
        <v>640</v>
      </c>
      <c r="H37" s="13">
        <v>1</v>
      </c>
      <c r="I37" s="15">
        <f t="shared" si="2"/>
        <v>640</v>
      </c>
      <c r="J37" s="6">
        <v>15</v>
      </c>
      <c r="K37" s="6">
        <v>30</v>
      </c>
      <c r="L37" s="13">
        <v>25</v>
      </c>
      <c r="M37" s="16">
        <f t="shared" si="3"/>
        <v>832</v>
      </c>
      <c r="N37" s="17">
        <f t="shared" si="4"/>
        <v>33.28</v>
      </c>
      <c r="O37" s="12"/>
    </row>
    <row r="39" spans="18:19" ht="17.25">
      <c r="R39" s="2"/>
      <c r="S39" s="2"/>
    </row>
    <row r="40" spans="12:14" ht="31.5">
      <c r="L40" s="4" t="s">
        <v>46</v>
      </c>
      <c r="N40" s="20">
        <f>SUM(N4:N37)</f>
        <v>6347.2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" sqref="A4:IV4"/>
    </sheetView>
  </sheetViews>
  <sheetFormatPr defaultColWidth="10.75390625" defaultRowHeight="12.75"/>
  <cols>
    <col min="1" max="1" width="32.875" style="11" bestFit="1" customWidth="1"/>
    <col min="2" max="2" width="7.625" style="6" bestFit="1" customWidth="1"/>
    <col min="3" max="3" width="8.25390625" style="7" bestFit="1" customWidth="1"/>
    <col min="4" max="4" width="11.875" style="7" customWidth="1"/>
    <col min="5" max="5" width="11.375" style="8" bestFit="1" customWidth="1"/>
    <col min="6" max="6" width="11.75390625" style="8" bestFit="1" customWidth="1"/>
    <col min="7" max="12" width="11.875" style="8" customWidth="1"/>
    <col min="13" max="13" width="18.00390625" style="9" bestFit="1" customWidth="1"/>
    <col min="14" max="14" width="11.875" style="8" customWidth="1"/>
    <col min="15" max="15" width="11.125" style="6" customWidth="1"/>
    <col min="16" max="16" width="9.75390625" style="6" bestFit="1" customWidth="1"/>
    <col min="17" max="17" width="21.625" style="6" customWidth="1"/>
    <col min="18" max="18" width="12.00390625" style="6" bestFit="1" customWidth="1"/>
    <col min="19" max="16384" width="10.75390625" style="6" customWidth="1"/>
  </cols>
  <sheetData>
    <row r="1" spans="1:14" s="2" customFormat="1" ht="15">
      <c r="A1" s="1" t="s">
        <v>72</v>
      </c>
      <c r="C1" s="3"/>
      <c r="D1" s="3"/>
      <c r="E1" s="4"/>
      <c r="F1" s="4"/>
      <c r="G1" s="4"/>
      <c r="H1" s="4"/>
      <c r="I1" s="4"/>
      <c r="J1" s="4"/>
      <c r="K1" s="4"/>
      <c r="L1" s="4"/>
      <c r="M1" s="5"/>
      <c r="N1" s="4"/>
    </row>
    <row r="2" ht="17.25">
      <c r="A2" s="1" t="s">
        <v>77</v>
      </c>
    </row>
    <row r="3" spans="1:19" s="8" customFormat="1" ht="61.5">
      <c r="A3" s="4" t="s">
        <v>34</v>
      </c>
      <c r="B3" s="4" t="s">
        <v>39</v>
      </c>
      <c r="C3" s="4" t="s">
        <v>40</v>
      </c>
      <c r="D3" s="4" t="s">
        <v>68</v>
      </c>
      <c r="E3" s="4" t="s">
        <v>41</v>
      </c>
      <c r="F3" s="4" t="s">
        <v>42</v>
      </c>
      <c r="G3" s="4" t="s">
        <v>43</v>
      </c>
      <c r="H3" s="4" t="s">
        <v>49</v>
      </c>
      <c r="I3" s="4" t="s">
        <v>44</v>
      </c>
      <c r="J3" s="4" t="s">
        <v>75</v>
      </c>
      <c r="K3" s="4" t="s">
        <v>65</v>
      </c>
      <c r="L3" s="4" t="s">
        <v>45</v>
      </c>
      <c r="M3" s="10" t="s">
        <v>74</v>
      </c>
      <c r="N3" s="4" t="s">
        <v>46</v>
      </c>
      <c r="O3" s="4"/>
      <c r="P3" s="4"/>
      <c r="S3" s="4"/>
    </row>
    <row r="4" spans="1:15" ht="15.75" customHeight="1">
      <c r="A4" s="11" t="s">
        <v>1</v>
      </c>
      <c r="B4" s="12">
        <v>0.06</v>
      </c>
      <c r="C4" s="13" t="s">
        <v>37</v>
      </c>
      <c r="D4" s="14">
        <f>SUM(B4*20)</f>
        <v>1.2</v>
      </c>
      <c r="E4" s="13" t="s">
        <v>48</v>
      </c>
      <c r="F4" s="13">
        <v>12</v>
      </c>
      <c r="G4" s="13">
        <f>SUM(D4*F4)</f>
        <v>14.399999999999999</v>
      </c>
      <c r="H4" s="13">
        <v>0.27</v>
      </c>
      <c r="I4" s="15">
        <f>SUM(G4/H4)</f>
        <v>53.33333333333332</v>
      </c>
      <c r="J4" s="6">
        <v>30</v>
      </c>
      <c r="K4" s="6">
        <v>30</v>
      </c>
      <c r="L4" s="13">
        <v>20</v>
      </c>
      <c r="M4" s="19">
        <f>SUM(I4+(I4*50%))</f>
        <v>79.99999999999999</v>
      </c>
      <c r="N4" s="17">
        <f>SUM(M4/L4)</f>
        <v>3.999999999999999</v>
      </c>
      <c r="O4" s="12"/>
    </row>
    <row r="5" spans="1:15" ht="17.25">
      <c r="A5" s="11" t="s">
        <v>2</v>
      </c>
      <c r="B5" s="12">
        <v>1</v>
      </c>
      <c r="C5" s="13" t="s">
        <v>37</v>
      </c>
      <c r="D5" s="14">
        <f aca="true" t="shared" si="0" ref="D5:D37">SUM(B5*20)</f>
        <v>20</v>
      </c>
      <c r="E5" s="13" t="s">
        <v>47</v>
      </c>
      <c r="F5" s="13">
        <v>8</v>
      </c>
      <c r="G5" s="13">
        <f aca="true" t="shared" si="1" ref="G5:G37">SUM(D5*F5)</f>
        <v>160</v>
      </c>
      <c r="H5" s="13">
        <v>0.25</v>
      </c>
      <c r="I5" s="15">
        <f aca="true" t="shared" si="2" ref="I5:I37">SUM(G5/H5)</f>
        <v>640</v>
      </c>
      <c r="J5" s="6">
        <v>30</v>
      </c>
      <c r="K5" s="6">
        <v>20</v>
      </c>
      <c r="L5" s="13">
        <v>20</v>
      </c>
      <c r="M5" s="19">
        <f aca="true" t="shared" si="3" ref="M5:M37">SUM(I5+(I5*50%))</f>
        <v>960</v>
      </c>
      <c r="N5" s="17">
        <f aca="true" t="shared" si="4" ref="N5:N37">SUM(M5/L5)</f>
        <v>48</v>
      </c>
      <c r="O5" s="12"/>
    </row>
    <row r="6" spans="1:15" ht="17.25">
      <c r="A6" s="11" t="s">
        <v>0</v>
      </c>
      <c r="B6" s="12">
        <v>5</v>
      </c>
      <c r="C6" s="13" t="s">
        <v>38</v>
      </c>
      <c r="D6" s="14">
        <f t="shared" si="0"/>
        <v>100</v>
      </c>
      <c r="E6" s="13" t="s">
        <v>50</v>
      </c>
      <c r="F6" s="13">
        <v>18</v>
      </c>
      <c r="G6" s="13">
        <f t="shared" si="1"/>
        <v>1800</v>
      </c>
      <c r="H6" s="13">
        <v>1</v>
      </c>
      <c r="I6" s="15">
        <f t="shared" si="2"/>
        <v>1800</v>
      </c>
      <c r="J6" s="6">
        <v>15</v>
      </c>
      <c r="K6" s="6">
        <v>30</v>
      </c>
      <c r="L6" s="13">
        <v>25</v>
      </c>
      <c r="M6" s="19">
        <f t="shared" si="3"/>
        <v>2700</v>
      </c>
      <c r="N6" s="17">
        <f t="shared" si="4"/>
        <v>108</v>
      </c>
      <c r="O6" s="12"/>
    </row>
    <row r="7" spans="1:15" ht="17.25">
      <c r="A7" s="11" t="s">
        <v>3</v>
      </c>
      <c r="B7" s="12">
        <v>0.2</v>
      </c>
      <c r="C7" s="13" t="s">
        <v>58</v>
      </c>
      <c r="D7" s="14">
        <f t="shared" si="0"/>
        <v>4</v>
      </c>
      <c r="E7" s="13" t="s">
        <v>71</v>
      </c>
      <c r="F7" s="13">
        <v>4</v>
      </c>
      <c r="G7" s="13">
        <f t="shared" si="1"/>
        <v>16</v>
      </c>
      <c r="H7" s="13">
        <v>0.2</v>
      </c>
      <c r="I7" s="15">
        <f t="shared" si="2"/>
        <v>80</v>
      </c>
      <c r="J7" s="6">
        <v>60</v>
      </c>
      <c r="K7" s="6">
        <v>50</v>
      </c>
      <c r="L7" s="13">
        <v>4</v>
      </c>
      <c r="M7" s="19">
        <f t="shared" si="3"/>
        <v>120</v>
      </c>
      <c r="N7" s="17">
        <f t="shared" si="4"/>
        <v>30</v>
      </c>
      <c r="O7" s="12"/>
    </row>
    <row r="8" spans="1:15" ht="17.25">
      <c r="A8" s="11" t="s">
        <v>29</v>
      </c>
      <c r="B8" s="12">
        <v>0.5</v>
      </c>
      <c r="C8" s="13" t="s">
        <v>37</v>
      </c>
      <c r="D8" s="14">
        <f t="shared" si="0"/>
        <v>10</v>
      </c>
      <c r="E8" s="13" t="s">
        <v>51</v>
      </c>
      <c r="F8" s="13">
        <v>6</v>
      </c>
      <c r="G8" s="13">
        <f t="shared" si="1"/>
        <v>60</v>
      </c>
      <c r="H8" s="13">
        <v>1</v>
      </c>
      <c r="I8" s="15">
        <f t="shared" si="2"/>
        <v>60</v>
      </c>
      <c r="J8" s="6">
        <v>60</v>
      </c>
      <c r="K8" s="6">
        <v>60</v>
      </c>
      <c r="L8" s="13">
        <v>4</v>
      </c>
      <c r="M8" s="19">
        <f t="shared" si="3"/>
        <v>90</v>
      </c>
      <c r="N8" s="17">
        <f t="shared" si="4"/>
        <v>22.5</v>
      </c>
      <c r="O8" s="12"/>
    </row>
    <row r="9" spans="1:15" ht="17.25">
      <c r="A9" s="11" t="s">
        <v>4</v>
      </c>
      <c r="B9" s="12">
        <v>1</v>
      </c>
      <c r="C9" s="13" t="s">
        <v>36</v>
      </c>
      <c r="D9" s="14">
        <f t="shared" si="0"/>
        <v>20</v>
      </c>
      <c r="E9" s="13" t="s">
        <v>51</v>
      </c>
      <c r="F9" s="13">
        <v>18</v>
      </c>
      <c r="G9" s="13">
        <f t="shared" si="1"/>
        <v>360</v>
      </c>
      <c r="H9" s="13">
        <v>1</v>
      </c>
      <c r="I9" s="15">
        <f t="shared" si="2"/>
        <v>360</v>
      </c>
      <c r="J9" s="6">
        <v>60</v>
      </c>
      <c r="K9" s="6">
        <v>60</v>
      </c>
      <c r="L9" s="13">
        <v>4</v>
      </c>
      <c r="M9" s="19">
        <f t="shared" si="3"/>
        <v>540</v>
      </c>
      <c r="N9" s="17">
        <f t="shared" si="4"/>
        <v>135</v>
      </c>
      <c r="O9" s="12"/>
    </row>
    <row r="10" spans="1:15" ht="17.25">
      <c r="A10" s="11" t="s">
        <v>5</v>
      </c>
      <c r="B10" s="12">
        <v>1</v>
      </c>
      <c r="C10" s="13" t="s">
        <v>36</v>
      </c>
      <c r="D10" s="14">
        <f t="shared" si="0"/>
        <v>20</v>
      </c>
      <c r="E10" s="13" t="s">
        <v>71</v>
      </c>
      <c r="F10" s="13">
        <v>4</v>
      </c>
      <c r="G10" s="13">
        <f t="shared" si="1"/>
        <v>80</v>
      </c>
      <c r="H10" s="13">
        <v>1</v>
      </c>
      <c r="I10" s="15">
        <f t="shared" si="2"/>
        <v>80</v>
      </c>
      <c r="J10" s="6">
        <v>60</v>
      </c>
      <c r="K10" s="6">
        <v>50</v>
      </c>
      <c r="L10" s="13">
        <v>4</v>
      </c>
      <c r="M10" s="19">
        <f t="shared" si="3"/>
        <v>120</v>
      </c>
      <c r="N10" s="17">
        <f t="shared" si="4"/>
        <v>30</v>
      </c>
      <c r="O10" s="12"/>
    </row>
    <row r="11" spans="1:15" ht="17.25">
      <c r="A11" s="11" t="s">
        <v>6</v>
      </c>
      <c r="B11" s="12">
        <v>1</v>
      </c>
      <c r="C11" s="13" t="s">
        <v>36</v>
      </c>
      <c r="D11" s="14">
        <f t="shared" si="0"/>
        <v>20</v>
      </c>
      <c r="E11" s="13" t="s">
        <v>53</v>
      </c>
      <c r="F11" s="13">
        <v>4</v>
      </c>
      <c r="G11" s="13">
        <f t="shared" si="1"/>
        <v>80</v>
      </c>
      <c r="H11" s="13">
        <v>1</v>
      </c>
      <c r="I11" s="15">
        <f t="shared" si="2"/>
        <v>80</v>
      </c>
      <c r="J11" s="6">
        <v>60</v>
      </c>
      <c r="K11" s="6">
        <v>60</v>
      </c>
      <c r="L11" s="13">
        <v>4</v>
      </c>
      <c r="M11" s="19">
        <f t="shared" si="3"/>
        <v>120</v>
      </c>
      <c r="N11" s="17">
        <f t="shared" si="4"/>
        <v>30</v>
      </c>
      <c r="O11" s="12"/>
    </row>
    <row r="12" spans="1:15" ht="17.25">
      <c r="A12" s="11" t="s">
        <v>30</v>
      </c>
      <c r="B12" s="12">
        <v>1</v>
      </c>
      <c r="C12" s="13" t="s">
        <v>36</v>
      </c>
      <c r="D12" s="14">
        <f t="shared" si="0"/>
        <v>20</v>
      </c>
      <c r="E12" s="13" t="s">
        <v>54</v>
      </c>
      <c r="F12" s="13">
        <v>5</v>
      </c>
      <c r="G12" s="13">
        <f t="shared" si="1"/>
        <v>100</v>
      </c>
      <c r="H12" s="13">
        <v>1</v>
      </c>
      <c r="I12" s="15">
        <f t="shared" si="2"/>
        <v>100</v>
      </c>
      <c r="J12" s="6">
        <v>60</v>
      </c>
      <c r="K12" s="6">
        <v>60</v>
      </c>
      <c r="L12" s="13">
        <v>4</v>
      </c>
      <c r="M12" s="19">
        <f t="shared" si="3"/>
        <v>150</v>
      </c>
      <c r="N12" s="17">
        <f t="shared" si="4"/>
        <v>37.5</v>
      </c>
      <c r="O12" s="12"/>
    </row>
    <row r="13" spans="1:15" ht="17.25">
      <c r="A13" s="11" t="s">
        <v>16</v>
      </c>
      <c r="B13" s="12">
        <v>0.75</v>
      </c>
      <c r="C13" s="13" t="s">
        <v>37</v>
      </c>
      <c r="D13" s="14">
        <f t="shared" si="0"/>
        <v>15</v>
      </c>
      <c r="E13" s="13" t="s">
        <v>55</v>
      </c>
      <c r="F13" s="13">
        <v>29</v>
      </c>
      <c r="G13" s="13">
        <f t="shared" si="1"/>
        <v>435</v>
      </c>
      <c r="H13" s="13">
        <v>0.05</v>
      </c>
      <c r="I13" s="15">
        <f t="shared" si="2"/>
        <v>8700</v>
      </c>
      <c r="J13" s="6">
        <v>0</v>
      </c>
      <c r="K13" s="6">
        <v>30</v>
      </c>
      <c r="L13" s="13">
        <v>200</v>
      </c>
      <c r="M13" s="19">
        <f t="shared" si="3"/>
        <v>13050</v>
      </c>
      <c r="N13" s="17">
        <f t="shared" si="4"/>
        <v>65.25</v>
      </c>
      <c r="O13" s="12"/>
    </row>
    <row r="14" spans="1:15" ht="17.25">
      <c r="A14" s="11" t="s">
        <v>31</v>
      </c>
      <c r="B14" s="12">
        <v>1</v>
      </c>
      <c r="C14" s="13" t="s">
        <v>36</v>
      </c>
      <c r="D14" s="14">
        <v>20</v>
      </c>
      <c r="E14" s="13" t="s">
        <v>54</v>
      </c>
      <c r="F14" s="13">
        <v>5</v>
      </c>
      <c r="G14" s="13">
        <f t="shared" si="1"/>
        <v>100</v>
      </c>
      <c r="H14" s="13">
        <v>1</v>
      </c>
      <c r="I14" s="15">
        <f t="shared" si="2"/>
        <v>100</v>
      </c>
      <c r="J14" s="6">
        <v>60</v>
      </c>
      <c r="K14" s="6">
        <v>60</v>
      </c>
      <c r="L14" s="13">
        <v>4</v>
      </c>
      <c r="M14" s="19">
        <f t="shared" si="3"/>
        <v>150</v>
      </c>
      <c r="N14" s="17">
        <f t="shared" si="4"/>
        <v>37.5</v>
      </c>
      <c r="O14" s="12"/>
    </row>
    <row r="15" spans="1:15" ht="17.25">
      <c r="A15" s="11" t="s">
        <v>7</v>
      </c>
      <c r="B15" s="12">
        <v>1</v>
      </c>
      <c r="C15" s="13" t="s">
        <v>36</v>
      </c>
      <c r="D15" s="14">
        <v>40</v>
      </c>
      <c r="E15" s="13" t="s">
        <v>56</v>
      </c>
      <c r="F15" s="13">
        <v>6</v>
      </c>
      <c r="G15" s="13">
        <f t="shared" si="1"/>
        <v>240</v>
      </c>
      <c r="H15" s="13">
        <v>1</v>
      </c>
      <c r="I15" s="15">
        <f t="shared" si="2"/>
        <v>240</v>
      </c>
      <c r="J15" s="6">
        <v>30</v>
      </c>
      <c r="K15" s="6">
        <v>30</v>
      </c>
      <c r="L15" s="13">
        <v>20</v>
      </c>
      <c r="M15" s="19">
        <f t="shared" si="3"/>
        <v>360</v>
      </c>
      <c r="N15" s="17">
        <f t="shared" si="4"/>
        <v>18</v>
      </c>
      <c r="O15" s="12"/>
    </row>
    <row r="16" spans="1:15" ht="17.25">
      <c r="A16" s="11" t="s">
        <v>17</v>
      </c>
      <c r="B16" s="12">
        <v>0.2</v>
      </c>
      <c r="C16" s="13" t="s">
        <v>58</v>
      </c>
      <c r="D16" s="14">
        <f t="shared" si="0"/>
        <v>4</v>
      </c>
      <c r="E16" s="13" t="s">
        <v>57</v>
      </c>
      <c r="F16" s="13">
        <v>8</v>
      </c>
      <c r="G16" s="13">
        <f t="shared" si="1"/>
        <v>32</v>
      </c>
      <c r="H16" s="13">
        <v>0.2</v>
      </c>
      <c r="I16" s="15">
        <f t="shared" si="2"/>
        <v>160</v>
      </c>
      <c r="J16" s="6">
        <v>30</v>
      </c>
      <c r="K16" s="6">
        <v>30</v>
      </c>
      <c r="L16" s="13">
        <v>10</v>
      </c>
      <c r="M16" s="19">
        <f t="shared" si="3"/>
        <v>240</v>
      </c>
      <c r="N16" s="17">
        <f t="shared" si="4"/>
        <v>24</v>
      </c>
      <c r="O16" s="12"/>
    </row>
    <row r="17" spans="1:15" ht="17.25">
      <c r="A17" s="11" t="s">
        <v>19</v>
      </c>
      <c r="B17" s="12">
        <v>0.5</v>
      </c>
      <c r="C17" s="13" t="s">
        <v>37</v>
      </c>
      <c r="D17" s="14">
        <f t="shared" si="0"/>
        <v>10</v>
      </c>
      <c r="E17" s="13" t="s">
        <v>59</v>
      </c>
      <c r="F17" s="13">
        <v>5</v>
      </c>
      <c r="G17" s="13">
        <f t="shared" si="1"/>
        <v>50</v>
      </c>
      <c r="H17" s="13">
        <v>1.5</v>
      </c>
      <c r="I17" s="15">
        <f t="shared" si="2"/>
        <v>33.333333333333336</v>
      </c>
      <c r="J17" s="6">
        <v>100</v>
      </c>
      <c r="K17" s="6">
        <v>100</v>
      </c>
      <c r="L17" s="13">
        <v>1</v>
      </c>
      <c r="M17" s="19">
        <f t="shared" si="3"/>
        <v>50</v>
      </c>
      <c r="N17" s="17">
        <f t="shared" si="4"/>
        <v>50</v>
      </c>
      <c r="O17" s="12"/>
    </row>
    <row r="18" spans="1:15" ht="17.25">
      <c r="A18" s="18" t="s">
        <v>20</v>
      </c>
      <c r="B18" s="12">
        <v>1</v>
      </c>
      <c r="C18" s="13" t="s">
        <v>36</v>
      </c>
      <c r="D18" s="14">
        <f t="shared" si="0"/>
        <v>20</v>
      </c>
      <c r="E18" s="13" t="s">
        <v>60</v>
      </c>
      <c r="F18" s="13">
        <v>4</v>
      </c>
      <c r="G18" s="13">
        <f t="shared" si="1"/>
        <v>80</v>
      </c>
      <c r="H18" s="13">
        <v>1</v>
      </c>
      <c r="I18" s="15">
        <f t="shared" si="2"/>
        <v>80</v>
      </c>
      <c r="J18" s="6">
        <v>30</v>
      </c>
      <c r="K18" s="6">
        <v>30</v>
      </c>
      <c r="L18" s="13">
        <v>20</v>
      </c>
      <c r="M18" s="19">
        <f t="shared" si="3"/>
        <v>120</v>
      </c>
      <c r="N18" s="17">
        <f t="shared" si="4"/>
        <v>6</v>
      </c>
      <c r="O18" s="12"/>
    </row>
    <row r="19" spans="1:15" ht="17.25">
      <c r="A19" s="18" t="s">
        <v>15</v>
      </c>
      <c r="B19" s="12">
        <v>1</v>
      </c>
      <c r="C19" s="13" t="s">
        <v>36</v>
      </c>
      <c r="D19" s="14">
        <f t="shared" si="0"/>
        <v>20</v>
      </c>
      <c r="E19" s="13" t="s">
        <v>61</v>
      </c>
      <c r="F19" s="13">
        <v>18</v>
      </c>
      <c r="G19" s="13">
        <f t="shared" si="1"/>
        <v>360</v>
      </c>
      <c r="H19" s="13">
        <v>1</v>
      </c>
      <c r="I19" s="15">
        <f t="shared" si="2"/>
        <v>360</v>
      </c>
      <c r="J19" s="6">
        <v>20</v>
      </c>
      <c r="K19" s="6">
        <v>20</v>
      </c>
      <c r="L19" s="13">
        <v>15</v>
      </c>
      <c r="M19" s="19">
        <f t="shared" si="3"/>
        <v>540</v>
      </c>
      <c r="N19" s="17">
        <f t="shared" si="4"/>
        <v>36</v>
      </c>
      <c r="O19" s="12"/>
    </row>
    <row r="20" spans="1:15" ht="17.25">
      <c r="A20" s="18" t="s">
        <v>32</v>
      </c>
      <c r="B20" s="12">
        <v>0.2</v>
      </c>
      <c r="C20" s="13" t="s">
        <v>58</v>
      </c>
      <c r="D20" s="14">
        <f t="shared" si="0"/>
        <v>4</v>
      </c>
      <c r="E20" s="13" t="s">
        <v>53</v>
      </c>
      <c r="F20" s="13">
        <v>12</v>
      </c>
      <c r="G20" s="13">
        <f t="shared" si="1"/>
        <v>48</v>
      </c>
      <c r="H20" s="13">
        <v>0.2</v>
      </c>
      <c r="I20" s="15">
        <f t="shared" si="2"/>
        <v>240</v>
      </c>
      <c r="J20" s="6">
        <v>60</v>
      </c>
      <c r="K20" s="6">
        <v>60</v>
      </c>
      <c r="L20" s="13">
        <v>4</v>
      </c>
      <c r="M20" s="19">
        <f t="shared" si="3"/>
        <v>360</v>
      </c>
      <c r="N20" s="17">
        <f t="shared" si="4"/>
        <v>90</v>
      </c>
      <c r="O20" s="12"/>
    </row>
    <row r="21" spans="1:15" ht="17.25">
      <c r="A21" s="11" t="s">
        <v>8</v>
      </c>
      <c r="B21" s="12">
        <v>1</v>
      </c>
      <c r="C21" s="13" t="s">
        <v>36</v>
      </c>
      <c r="D21" s="14">
        <f t="shared" si="0"/>
        <v>20</v>
      </c>
      <c r="E21" s="13" t="s">
        <v>62</v>
      </c>
      <c r="F21" s="13">
        <v>3</v>
      </c>
      <c r="G21" s="13">
        <f t="shared" si="1"/>
        <v>60</v>
      </c>
      <c r="H21" s="13">
        <v>1</v>
      </c>
      <c r="I21" s="15">
        <f t="shared" si="2"/>
        <v>60</v>
      </c>
      <c r="J21" s="6">
        <v>30</v>
      </c>
      <c r="K21" s="6">
        <v>30</v>
      </c>
      <c r="L21" s="13">
        <v>20</v>
      </c>
      <c r="M21" s="19">
        <f t="shared" si="3"/>
        <v>90</v>
      </c>
      <c r="N21" s="17">
        <f t="shared" si="4"/>
        <v>4.5</v>
      </c>
      <c r="O21" s="12"/>
    </row>
    <row r="22" spans="1:15" ht="17.25">
      <c r="A22" s="11" t="s">
        <v>21</v>
      </c>
      <c r="B22" s="12">
        <v>2</v>
      </c>
      <c r="C22" s="13" t="s">
        <v>36</v>
      </c>
      <c r="D22" s="14">
        <f t="shared" si="0"/>
        <v>40</v>
      </c>
      <c r="E22" s="13" t="s">
        <v>51</v>
      </c>
      <c r="F22" s="13">
        <v>18</v>
      </c>
      <c r="G22" s="13">
        <f t="shared" si="1"/>
        <v>720</v>
      </c>
      <c r="H22" s="13">
        <v>1</v>
      </c>
      <c r="I22" s="15">
        <f t="shared" si="2"/>
        <v>720</v>
      </c>
      <c r="J22" s="6">
        <v>20</v>
      </c>
      <c r="K22" s="6">
        <v>20</v>
      </c>
      <c r="L22" s="13">
        <v>15</v>
      </c>
      <c r="M22" s="19">
        <f t="shared" si="3"/>
        <v>1080</v>
      </c>
      <c r="N22" s="17">
        <f t="shared" si="4"/>
        <v>72</v>
      </c>
      <c r="O22" s="12"/>
    </row>
    <row r="23" spans="1:15" ht="17.25">
      <c r="A23" s="11" t="s">
        <v>9</v>
      </c>
      <c r="B23" s="12">
        <v>1</v>
      </c>
      <c r="C23" s="13" t="s">
        <v>36</v>
      </c>
      <c r="D23" s="14">
        <f t="shared" si="0"/>
        <v>20</v>
      </c>
      <c r="E23" s="13" t="s">
        <v>63</v>
      </c>
      <c r="F23" s="13">
        <v>20</v>
      </c>
      <c r="G23" s="13">
        <f t="shared" si="1"/>
        <v>400</v>
      </c>
      <c r="H23" s="13">
        <v>1</v>
      </c>
      <c r="I23" s="15">
        <f t="shared" si="2"/>
        <v>400</v>
      </c>
      <c r="J23" s="6">
        <v>30</v>
      </c>
      <c r="K23" s="6">
        <v>30</v>
      </c>
      <c r="L23" s="13">
        <v>20</v>
      </c>
      <c r="M23" s="19">
        <f t="shared" si="3"/>
        <v>600</v>
      </c>
      <c r="N23" s="17">
        <f t="shared" si="4"/>
        <v>30</v>
      </c>
      <c r="O23" s="12"/>
    </row>
    <row r="24" spans="1:15" ht="17.25">
      <c r="A24" s="11" t="s">
        <v>22</v>
      </c>
      <c r="B24" s="12">
        <v>0.2</v>
      </c>
      <c r="C24" s="13" t="s">
        <v>58</v>
      </c>
      <c r="D24" s="14">
        <f t="shared" si="0"/>
        <v>4</v>
      </c>
      <c r="E24" s="13" t="s">
        <v>52</v>
      </c>
      <c r="F24" s="13">
        <v>12</v>
      </c>
      <c r="G24" s="13">
        <f t="shared" si="1"/>
        <v>48</v>
      </c>
      <c r="H24" s="13">
        <v>0.2</v>
      </c>
      <c r="I24" s="15">
        <f t="shared" si="2"/>
        <v>240</v>
      </c>
      <c r="J24" s="6">
        <v>30</v>
      </c>
      <c r="K24" s="6">
        <v>30</v>
      </c>
      <c r="L24" s="13">
        <v>20</v>
      </c>
      <c r="M24" s="19">
        <f t="shared" si="3"/>
        <v>360</v>
      </c>
      <c r="N24" s="17">
        <f t="shared" si="4"/>
        <v>18</v>
      </c>
      <c r="O24" s="12"/>
    </row>
    <row r="25" spans="1:15" ht="17.25">
      <c r="A25" s="11" t="s">
        <v>10</v>
      </c>
      <c r="B25" s="12">
        <v>4</v>
      </c>
      <c r="C25" s="13" t="s">
        <v>36</v>
      </c>
      <c r="D25" s="14">
        <f t="shared" si="0"/>
        <v>80</v>
      </c>
      <c r="E25" s="13" t="s">
        <v>64</v>
      </c>
      <c r="F25" s="13">
        <v>2</v>
      </c>
      <c r="G25" s="13">
        <f t="shared" si="1"/>
        <v>160</v>
      </c>
      <c r="H25" s="13">
        <v>1</v>
      </c>
      <c r="I25" s="15">
        <f t="shared" si="2"/>
        <v>160</v>
      </c>
      <c r="J25" s="6">
        <v>0.015</v>
      </c>
      <c r="K25" s="6">
        <v>40</v>
      </c>
      <c r="L25" s="13">
        <v>130</v>
      </c>
      <c r="M25" s="19">
        <f t="shared" si="3"/>
        <v>240</v>
      </c>
      <c r="N25" s="17">
        <f t="shared" si="4"/>
        <v>1.8461538461538463</v>
      </c>
      <c r="O25" s="12"/>
    </row>
    <row r="26" spans="1:15" ht="17.25">
      <c r="A26" s="11" t="s">
        <v>24</v>
      </c>
      <c r="B26" s="12">
        <v>4</v>
      </c>
      <c r="C26" s="13" t="s">
        <v>36</v>
      </c>
      <c r="D26" s="14">
        <f t="shared" si="0"/>
        <v>80</v>
      </c>
      <c r="E26" s="13" t="s">
        <v>80</v>
      </c>
      <c r="F26" s="13">
        <v>4</v>
      </c>
      <c r="G26" s="13">
        <f t="shared" si="1"/>
        <v>320</v>
      </c>
      <c r="H26" s="13">
        <v>1</v>
      </c>
      <c r="I26" s="15">
        <f t="shared" si="2"/>
        <v>320</v>
      </c>
      <c r="J26" s="6">
        <v>15</v>
      </c>
      <c r="K26" s="6">
        <v>40</v>
      </c>
      <c r="L26" s="13">
        <v>15</v>
      </c>
      <c r="M26" s="19">
        <f t="shared" si="3"/>
        <v>480</v>
      </c>
      <c r="N26" s="17">
        <f t="shared" si="4"/>
        <v>32</v>
      </c>
      <c r="O26" s="12"/>
    </row>
    <row r="27" spans="1:15" ht="17.25">
      <c r="A27" s="11" t="s">
        <v>23</v>
      </c>
      <c r="B27" s="12">
        <v>4</v>
      </c>
      <c r="C27" s="13" t="s">
        <v>38</v>
      </c>
      <c r="D27" s="14">
        <f t="shared" si="0"/>
        <v>80</v>
      </c>
      <c r="E27" s="13" t="s">
        <v>52</v>
      </c>
      <c r="F27" s="13">
        <v>20</v>
      </c>
      <c r="G27" s="13">
        <f t="shared" si="1"/>
        <v>1600</v>
      </c>
      <c r="H27" s="13">
        <v>1</v>
      </c>
      <c r="I27" s="15">
        <f t="shared" si="2"/>
        <v>1600</v>
      </c>
      <c r="J27" s="6">
        <v>15</v>
      </c>
      <c r="K27" s="6">
        <v>40</v>
      </c>
      <c r="L27" s="13">
        <v>15</v>
      </c>
      <c r="M27" s="19">
        <f t="shared" si="3"/>
        <v>2400</v>
      </c>
      <c r="N27" s="17">
        <f t="shared" si="4"/>
        <v>160</v>
      </c>
      <c r="O27" s="12"/>
    </row>
    <row r="28" spans="1:15" ht="17.25">
      <c r="A28" s="11" t="s">
        <v>25</v>
      </c>
      <c r="B28" s="12">
        <v>0.06</v>
      </c>
      <c r="C28" s="13" t="s">
        <v>58</v>
      </c>
      <c r="D28" s="14">
        <f t="shared" si="0"/>
        <v>1.2</v>
      </c>
      <c r="E28" s="13" t="s">
        <v>66</v>
      </c>
      <c r="F28" s="13">
        <v>6</v>
      </c>
      <c r="G28" s="13">
        <f t="shared" si="1"/>
        <v>7.199999999999999</v>
      </c>
      <c r="H28" s="13">
        <v>0.27</v>
      </c>
      <c r="I28" s="15">
        <f t="shared" si="2"/>
        <v>26.66666666666666</v>
      </c>
      <c r="J28" s="6">
        <v>30</v>
      </c>
      <c r="K28" s="6">
        <v>30</v>
      </c>
      <c r="L28" s="13">
        <v>20</v>
      </c>
      <c r="M28" s="19">
        <f t="shared" si="3"/>
        <v>39.99999999999999</v>
      </c>
      <c r="N28" s="17">
        <f t="shared" si="4"/>
        <v>1.9999999999999996</v>
      </c>
      <c r="O28" s="12"/>
    </row>
    <row r="29" spans="1:15" ht="17.25">
      <c r="A29" s="11" t="s">
        <v>11</v>
      </c>
      <c r="B29" s="12">
        <v>0.75</v>
      </c>
      <c r="C29" s="13" t="s">
        <v>37</v>
      </c>
      <c r="D29" s="14">
        <f t="shared" si="0"/>
        <v>15</v>
      </c>
      <c r="E29" s="13" t="s">
        <v>67</v>
      </c>
      <c r="F29" s="13">
        <v>8</v>
      </c>
      <c r="G29" s="13">
        <f t="shared" si="1"/>
        <v>120</v>
      </c>
      <c r="H29" s="13">
        <v>1</v>
      </c>
      <c r="I29" s="15">
        <f t="shared" si="2"/>
        <v>120</v>
      </c>
      <c r="J29" s="6">
        <v>5</v>
      </c>
      <c r="K29" s="6">
        <v>45</v>
      </c>
      <c r="L29" s="13">
        <v>40</v>
      </c>
      <c r="M29" s="19">
        <f t="shared" si="3"/>
        <v>180</v>
      </c>
      <c r="N29" s="17">
        <f t="shared" si="4"/>
        <v>4.5</v>
      </c>
      <c r="O29" s="12"/>
    </row>
    <row r="30" spans="1:15" ht="17.25">
      <c r="A30" s="11" t="s">
        <v>12</v>
      </c>
      <c r="B30" s="12">
        <v>0.5</v>
      </c>
      <c r="C30" s="13" t="s">
        <v>37</v>
      </c>
      <c r="D30" s="14">
        <f t="shared" si="0"/>
        <v>10</v>
      </c>
      <c r="E30" s="13" t="s">
        <v>47</v>
      </c>
      <c r="F30" s="13">
        <v>8</v>
      </c>
      <c r="G30" s="13">
        <f t="shared" si="1"/>
        <v>80</v>
      </c>
      <c r="H30" s="13">
        <v>0.15</v>
      </c>
      <c r="I30" s="15">
        <f t="shared" si="2"/>
        <v>533.3333333333334</v>
      </c>
      <c r="J30" s="6">
        <v>5</v>
      </c>
      <c r="K30" s="6">
        <v>40</v>
      </c>
      <c r="L30" s="13">
        <v>40</v>
      </c>
      <c r="M30" s="19">
        <f t="shared" si="3"/>
        <v>800</v>
      </c>
      <c r="N30" s="17">
        <f t="shared" si="4"/>
        <v>20</v>
      </c>
      <c r="O30" s="12"/>
    </row>
    <row r="31" spans="1:15" ht="17.25">
      <c r="A31" s="11" t="s">
        <v>26</v>
      </c>
      <c r="B31" s="12">
        <v>3</v>
      </c>
      <c r="C31" s="13" t="s">
        <v>37</v>
      </c>
      <c r="D31" s="14">
        <f t="shared" si="0"/>
        <v>60</v>
      </c>
      <c r="E31" s="13" t="s">
        <v>61</v>
      </c>
      <c r="F31" s="13">
        <v>33</v>
      </c>
      <c r="G31" s="13">
        <f t="shared" si="1"/>
        <v>1980</v>
      </c>
      <c r="H31" s="13">
        <v>0.6</v>
      </c>
      <c r="I31" s="15">
        <f t="shared" si="2"/>
        <v>3300</v>
      </c>
      <c r="J31" s="6">
        <v>70</v>
      </c>
      <c r="K31" s="6">
        <v>60</v>
      </c>
      <c r="L31" s="13">
        <v>2</v>
      </c>
      <c r="M31" s="19">
        <f t="shared" si="3"/>
        <v>4950</v>
      </c>
      <c r="N31" s="17">
        <f t="shared" si="4"/>
        <v>2475</v>
      </c>
      <c r="O31" s="12"/>
    </row>
    <row r="32" spans="1:15" ht="17.25">
      <c r="A32" s="11" t="s">
        <v>27</v>
      </c>
      <c r="B32" s="12">
        <v>5</v>
      </c>
      <c r="C32" s="13" t="s">
        <v>38</v>
      </c>
      <c r="D32" s="14">
        <f t="shared" si="0"/>
        <v>100</v>
      </c>
      <c r="E32" s="13" t="s">
        <v>69</v>
      </c>
      <c r="F32" s="13">
        <v>6</v>
      </c>
      <c r="G32" s="13">
        <f t="shared" si="1"/>
        <v>600</v>
      </c>
      <c r="H32" s="13">
        <v>1</v>
      </c>
      <c r="I32" s="15">
        <f t="shared" si="2"/>
        <v>600</v>
      </c>
      <c r="J32" s="6">
        <v>1</v>
      </c>
      <c r="K32" s="6">
        <v>15</v>
      </c>
      <c r="L32" s="13">
        <v>400</v>
      </c>
      <c r="M32" s="19">
        <f t="shared" si="3"/>
        <v>900</v>
      </c>
      <c r="N32" s="17">
        <f t="shared" si="4"/>
        <v>2.25</v>
      </c>
      <c r="O32" s="12"/>
    </row>
    <row r="33" spans="1:15" ht="17.25">
      <c r="A33" s="11" t="s">
        <v>28</v>
      </c>
      <c r="B33" s="12">
        <v>0.1</v>
      </c>
      <c r="C33" s="13" t="s">
        <v>58</v>
      </c>
      <c r="D33" s="14">
        <f t="shared" si="0"/>
        <v>2</v>
      </c>
      <c r="E33" s="13" t="s">
        <v>70</v>
      </c>
      <c r="F33" s="13">
        <v>7</v>
      </c>
      <c r="G33" s="13">
        <f t="shared" si="1"/>
        <v>14</v>
      </c>
      <c r="H33" s="13">
        <v>0.05</v>
      </c>
      <c r="I33" s="15">
        <f t="shared" si="2"/>
        <v>280</v>
      </c>
      <c r="J33" s="6">
        <v>1</v>
      </c>
      <c r="K33" s="6">
        <v>20</v>
      </c>
      <c r="L33" s="13">
        <v>300</v>
      </c>
      <c r="M33" s="19">
        <f t="shared" si="3"/>
        <v>420</v>
      </c>
      <c r="N33" s="17">
        <f t="shared" si="4"/>
        <v>1.4</v>
      </c>
      <c r="O33" s="12"/>
    </row>
    <row r="34" spans="1:15" ht="17.25">
      <c r="A34" s="11" t="s">
        <v>18</v>
      </c>
      <c r="B34" s="12">
        <v>4</v>
      </c>
      <c r="C34" s="13" t="s">
        <v>38</v>
      </c>
      <c r="D34" s="14">
        <f t="shared" si="0"/>
        <v>80</v>
      </c>
      <c r="E34" s="13" t="s">
        <v>64</v>
      </c>
      <c r="F34" s="13">
        <v>2</v>
      </c>
      <c r="G34" s="13">
        <f t="shared" si="1"/>
        <v>160</v>
      </c>
      <c r="H34" s="13">
        <v>8</v>
      </c>
      <c r="I34" s="15">
        <f t="shared" si="2"/>
        <v>20</v>
      </c>
      <c r="J34" s="6">
        <v>75</v>
      </c>
      <c r="K34" s="6">
        <v>75</v>
      </c>
      <c r="L34" s="13">
        <v>1</v>
      </c>
      <c r="M34" s="19">
        <f t="shared" si="3"/>
        <v>30</v>
      </c>
      <c r="N34" s="17">
        <f t="shared" si="4"/>
        <v>30</v>
      </c>
      <c r="O34" s="12"/>
    </row>
    <row r="35" spans="1:15" ht="17.25">
      <c r="A35" s="11" t="s">
        <v>13</v>
      </c>
      <c r="B35" s="12">
        <v>0.2</v>
      </c>
      <c r="C35" s="13" t="s">
        <v>58</v>
      </c>
      <c r="D35" s="14">
        <f t="shared" si="0"/>
        <v>4</v>
      </c>
      <c r="E35" s="13" t="s">
        <v>60</v>
      </c>
      <c r="F35" s="13">
        <v>8</v>
      </c>
      <c r="G35" s="13">
        <f t="shared" si="1"/>
        <v>32</v>
      </c>
      <c r="H35" s="13">
        <v>0.2</v>
      </c>
      <c r="I35" s="15">
        <f t="shared" si="2"/>
        <v>160</v>
      </c>
      <c r="J35" s="6">
        <v>30</v>
      </c>
      <c r="K35" s="6">
        <v>30</v>
      </c>
      <c r="L35" s="13">
        <v>10</v>
      </c>
      <c r="M35" s="19">
        <f t="shared" si="3"/>
        <v>240</v>
      </c>
      <c r="N35" s="17">
        <f t="shared" si="4"/>
        <v>24</v>
      </c>
      <c r="O35" s="12"/>
    </row>
    <row r="36" spans="1:15" ht="17.25">
      <c r="A36" s="11" t="s">
        <v>14</v>
      </c>
      <c r="B36" s="12">
        <v>0.5</v>
      </c>
      <c r="C36" s="13" t="s">
        <v>58</v>
      </c>
      <c r="D36" s="14">
        <f t="shared" si="0"/>
        <v>10</v>
      </c>
      <c r="E36" s="13" t="s">
        <v>69</v>
      </c>
      <c r="F36" s="13">
        <v>4</v>
      </c>
      <c r="G36" s="13">
        <f t="shared" si="1"/>
        <v>40</v>
      </c>
      <c r="H36" s="13">
        <v>1</v>
      </c>
      <c r="I36" s="15">
        <f t="shared" si="2"/>
        <v>40</v>
      </c>
      <c r="J36" s="6">
        <v>15</v>
      </c>
      <c r="K36" s="6">
        <v>30</v>
      </c>
      <c r="L36" s="13">
        <v>25</v>
      </c>
      <c r="M36" s="19">
        <f t="shared" si="3"/>
        <v>60</v>
      </c>
      <c r="N36" s="17">
        <f t="shared" si="4"/>
        <v>2.4</v>
      </c>
      <c r="O36" s="12"/>
    </row>
    <row r="37" spans="1:15" ht="17.25">
      <c r="A37" s="11" t="s">
        <v>33</v>
      </c>
      <c r="B37" s="12">
        <v>1</v>
      </c>
      <c r="C37" s="13" t="s">
        <v>38</v>
      </c>
      <c r="D37" s="14">
        <f t="shared" si="0"/>
        <v>20</v>
      </c>
      <c r="E37" s="13" t="s">
        <v>53</v>
      </c>
      <c r="F37" s="13">
        <v>16</v>
      </c>
      <c r="G37" s="13">
        <f t="shared" si="1"/>
        <v>320</v>
      </c>
      <c r="H37" s="13">
        <v>1</v>
      </c>
      <c r="I37" s="15">
        <f t="shared" si="2"/>
        <v>320</v>
      </c>
      <c r="J37" s="6">
        <v>15</v>
      </c>
      <c r="K37" s="6">
        <v>30</v>
      </c>
      <c r="L37" s="13">
        <v>25</v>
      </c>
      <c r="M37" s="19">
        <f t="shared" si="3"/>
        <v>480</v>
      </c>
      <c r="N37" s="17">
        <f t="shared" si="4"/>
        <v>19.2</v>
      </c>
      <c r="O37" s="12"/>
    </row>
    <row r="39" spans="18:19" ht="17.25">
      <c r="R39" s="2"/>
      <c r="S39" s="2"/>
    </row>
    <row r="40" spans="13:14" ht="17.25">
      <c r="M40" s="4" t="s">
        <v>46</v>
      </c>
      <c r="N40" s="20">
        <f>SUM(N4:N37)</f>
        <v>3670.846153846154</v>
      </c>
    </row>
    <row r="41" ht="17.25">
      <c r="M41" s="5"/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Ewan Thain</dc:creator>
  <cp:keywords/>
  <dc:description/>
  <cp:lastModifiedBy>Mies</cp:lastModifiedBy>
  <cp:lastPrinted>1970-01-01T04:39:54Z</cp:lastPrinted>
  <dcterms:created xsi:type="dcterms:W3CDTF">2007-04-17T19:37:42Z</dcterms:created>
  <dcterms:modified xsi:type="dcterms:W3CDTF">2018-02-16T14:32:01Z</dcterms:modified>
  <cp:category/>
  <cp:version/>
  <cp:contentType/>
  <cp:contentStatus/>
</cp:coreProperties>
</file>